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0" yWindow="120" windowWidth="15480" windowHeight="7710"/>
  </bookViews>
  <sheets>
    <sheet name="Summary" sheetId="2" r:id="rId1"/>
    <sheet name="Income" sheetId="1" r:id="rId2"/>
    <sheet name="Expenses" sheetId="4" r:id="rId3"/>
    <sheet name="Silent Auctions-Auctions" sheetId="5" r:id="rId4"/>
  </sheets>
  <definedNames>
    <definedName name="_xlnm.Print_Area" localSheetId="2">Expenses!$A$1:$H$40</definedName>
    <definedName name="_xlnm.Print_Area" localSheetId="1">Income!$A$1:$P$51</definedName>
    <definedName name="_xlnm.Print_Area" localSheetId="3">'Silent Auctions-Auctions'!$A$1:$K$69</definedName>
  </definedNames>
  <calcPr calcId="125725"/>
</workbook>
</file>

<file path=xl/calcChain.xml><?xml version="1.0" encoding="utf-8"?>
<calcChain xmlns="http://schemas.openxmlformats.org/spreadsheetml/2006/main">
  <c r="N21" i="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20"/>
  <c r="N19"/>
  <c r="O19"/>
  <c r="R40" l="1"/>
  <c r="V40" s="1"/>
  <c r="O40"/>
  <c r="P40" s="1"/>
  <c r="S39"/>
  <c r="R39"/>
  <c r="V39" s="1"/>
  <c r="O39"/>
  <c r="P39" s="1"/>
  <c r="R38"/>
  <c r="V38" s="1"/>
  <c r="O38"/>
  <c r="P38" s="1"/>
  <c r="S37"/>
  <c r="R37"/>
  <c r="V37" s="1"/>
  <c r="O37"/>
  <c r="P37" s="1"/>
  <c r="R36"/>
  <c r="V36" s="1"/>
  <c r="O36"/>
  <c r="P36" s="1"/>
  <c r="S35"/>
  <c r="R35"/>
  <c r="V35" s="1"/>
  <c r="O35"/>
  <c r="P35" s="1"/>
  <c r="R34"/>
  <c r="V34" s="1"/>
  <c r="O34"/>
  <c r="P34" s="1"/>
  <c r="S33"/>
  <c r="R33"/>
  <c r="V33" s="1"/>
  <c r="O33"/>
  <c r="P33" s="1"/>
  <c r="R32"/>
  <c r="V32" s="1"/>
  <c r="O32"/>
  <c r="P32" s="1"/>
  <c r="S31"/>
  <c r="R31"/>
  <c r="V31" s="1"/>
  <c r="O31"/>
  <c r="P31" s="1"/>
  <c r="R30"/>
  <c r="V30" s="1"/>
  <c r="O30"/>
  <c r="P30" s="1"/>
  <c r="S29"/>
  <c r="R29"/>
  <c r="V29" s="1"/>
  <c r="O29"/>
  <c r="P29" s="1"/>
  <c r="R28"/>
  <c r="V28" s="1"/>
  <c r="O28"/>
  <c r="P28" s="1"/>
  <c r="S27"/>
  <c r="R27"/>
  <c r="V27" s="1"/>
  <c r="O27"/>
  <c r="P27" s="1"/>
  <c r="R26"/>
  <c r="V26" s="1"/>
  <c r="O26"/>
  <c r="P26" s="1"/>
  <c r="S25"/>
  <c r="R25"/>
  <c r="V25" s="1"/>
  <c r="O25"/>
  <c r="P25" s="1"/>
  <c r="R24"/>
  <c r="V24" s="1"/>
  <c r="O24"/>
  <c r="P24" s="1"/>
  <c r="S23"/>
  <c r="R23"/>
  <c r="V23" s="1"/>
  <c r="O23"/>
  <c r="P23" s="1"/>
  <c r="R22"/>
  <c r="V22" s="1"/>
  <c r="O22"/>
  <c r="P22" s="1"/>
  <c r="S21"/>
  <c r="R21"/>
  <c r="V21" s="1"/>
  <c r="O21"/>
  <c r="P21" s="1"/>
  <c r="R20"/>
  <c r="V20" s="1"/>
  <c r="O20"/>
  <c r="P20" s="1"/>
  <c r="U20" l="1"/>
  <c r="U22"/>
  <c r="U24"/>
  <c r="U26"/>
  <c r="U28"/>
  <c r="U30"/>
  <c r="U32"/>
  <c r="U34"/>
  <c r="U36"/>
  <c r="U38"/>
  <c r="U40"/>
  <c r="S20"/>
  <c r="U21"/>
  <c r="S22"/>
  <c r="U23"/>
  <c r="S24"/>
  <c r="U25"/>
  <c r="S26"/>
  <c r="U27"/>
  <c r="S28"/>
  <c r="U29"/>
  <c r="S30"/>
  <c r="U31"/>
  <c r="S32"/>
  <c r="U33"/>
  <c r="S34"/>
  <c r="U35"/>
  <c r="S36"/>
  <c r="U37"/>
  <c r="S38"/>
  <c r="U39"/>
  <c r="S40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P19"/>
  <c r="M42"/>
  <c r="B10" i="2" s="1"/>
  <c r="R19" i="1"/>
  <c r="U19" s="1"/>
  <c r="J34" i="5"/>
  <c r="H23" i="4"/>
  <c r="D33"/>
  <c r="H35" s="1"/>
  <c r="D23"/>
  <c r="C34" i="5"/>
  <c r="D39"/>
  <c r="D38"/>
  <c r="C64"/>
  <c r="D66"/>
  <c r="A4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1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B25" i="2"/>
  <c r="B23"/>
  <c r="B24"/>
  <c r="D64" i="5"/>
  <c r="D67" s="1"/>
  <c r="D68" s="1"/>
  <c r="B27" i="2"/>
  <c r="P42" i="1" l="1"/>
  <c r="N50" s="1"/>
  <c r="B13" i="2" s="1"/>
  <c r="B14" s="1"/>
  <c r="B15" s="1"/>
  <c r="D15" s="1"/>
  <c r="V19" i="1"/>
  <c r="O42"/>
  <c r="H37" i="4" s="1"/>
  <c r="B28" i="2" s="1"/>
  <c r="B26"/>
  <c r="S19" i="1"/>
  <c r="T19"/>
  <c r="N42" l="1"/>
  <c r="N49" s="1"/>
  <c r="H39" i="4"/>
  <c r="B29" i="2"/>
  <c r="B31" s="1"/>
  <c r="T42" i="1"/>
  <c r="N45" s="1"/>
  <c r="V42"/>
  <c r="N46" s="1"/>
  <c r="U42"/>
  <c r="N48" s="1"/>
  <c r="S42"/>
  <c r="N47" s="1"/>
  <c r="B20" i="2" l="1"/>
  <c r="D29" s="1"/>
  <c r="N51" i="1"/>
</calcChain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Tahoma"/>
            <family val="2"/>
          </rPr>
          <t>Enter event name</t>
        </r>
      </text>
    </comment>
    <comment ref="B5" authorId="0">
      <text>
        <r>
          <rPr>
            <sz val="9"/>
            <color indexed="81"/>
            <rFont val="Tahoma"/>
            <family val="2"/>
          </rPr>
          <t>Enter event date(s)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Enter Event Name &amp; Date on Summary tab.</t>
        </r>
      </text>
    </comment>
    <comment ref="M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Enter total amount received for individual/organization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Automatically Calculated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6" authorId="0">
      <text>
        <r>
          <rPr>
            <sz val="9"/>
            <color indexed="81"/>
            <rFont val="Tahoma"/>
            <family val="2"/>
          </rPr>
          <t>Include all other expenses here - not considered prizes or rent (such as food)</t>
        </r>
      </text>
    </comment>
    <comment ref="H33" authorId="0">
      <text>
        <r>
          <rPr>
            <sz val="9"/>
            <color indexed="81"/>
            <rFont val="Tahoma"/>
            <family val="2"/>
          </rPr>
          <t>enter total amount of cash prizes paid, if any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 xml:space="preserve">Automatically linked -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<sst xmlns="http://schemas.openxmlformats.org/spreadsheetml/2006/main" count="161" uniqueCount="115">
  <si>
    <t>Address</t>
  </si>
  <si>
    <t>City</t>
  </si>
  <si>
    <t>State</t>
  </si>
  <si>
    <t>Zip</t>
  </si>
  <si>
    <t>Phone</t>
  </si>
  <si>
    <t>Total Amount Raised</t>
  </si>
  <si>
    <t>Revenue from Fundraising</t>
  </si>
  <si>
    <t>Total $ Amount Received</t>
  </si>
  <si>
    <t>Breakout of Income:</t>
  </si>
  <si>
    <t>Gifts/Contributions</t>
  </si>
  <si>
    <t>EVENT NAME:</t>
  </si>
  <si>
    <t>Check-should be zero</t>
  </si>
  <si>
    <t>Total Expenses:</t>
  </si>
  <si>
    <t>Breakout of Expenses:</t>
  </si>
  <si>
    <t>Non-cash prizes</t>
  </si>
  <si>
    <t>Description</t>
  </si>
  <si>
    <t>Vendor</t>
  </si>
  <si>
    <t>Amount Paid</t>
  </si>
  <si>
    <t>Total Expenses</t>
  </si>
  <si>
    <t>Other direct expenses</t>
  </si>
  <si>
    <t>Cash prizes</t>
  </si>
  <si>
    <t>*</t>
  </si>
  <si>
    <t>Rent/facility costs</t>
  </si>
  <si>
    <t>Full Name OR Organization</t>
  </si>
  <si>
    <t>cell automatically linked- do not enter any information</t>
  </si>
  <si>
    <t>Sales tax paid</t>
  </si>
  <si>
    <t>EVENT DATE(S):</t>
  </si>
  <si>
    <t>Sales Tax (8.25%)</t>
  </si>
  <si>
    <t>Total Sales Tax</t>
  </si>
  <si>
    <t>Total Cash Prizes</t>
  </si>
  <si>
    <t>Account:</t>
  </si>
  <si>
    <t>Breakout of Total Amount</t>
  </si>
  <si>
    <t>Check</t>
  </si>
  <si>
    <t>Expense Reimbursement</t>
  </si>
  <si>
    <t>Total Exp Before Sales Tax</t>
  </si>
  <si>
    <t>*Please enter expense information in peach cells for all event costs incurred in the current fiscal year. For donated items/prizes, list item followed by "DONATED" in description column, donor name in vendor name and $0 in amount paid.</t>
  </si>
  <si>
    <t>QUESTIONS:</t>
  </si>
  <si>
    <t>SU Cost per meal/Item being sold?</t>
  </si>
  <si>
    <t>$ Amount</t>
  </si>
  <si>
    <t>Sales Price of meal/item?</t>
  </si>
  <si>
    <t>FUNDRAISING EVENT - MONEY COLLECTED</t>
  </si>
  <si>
    <t>FUNDRAISING EVENT - RELATED EXPENSES/COSTS</t>
  </si>
  <si>
    <t>FUNDRAISING EVENT - SUMMARY SHEET</t>
  </si>
  <si>
    <t>Does SU need to pay sales tax on the cost?</t>
  </si>
  <si>
    <t>Does SU need to pay sales tax on the sale price?</t>
  </si>
  <si>
    <t>If Sales Tax is Applicable - Pick 1 of the 3 options below:</t>
  </si>
  <si>
    <t>Does SU need to pay sales tax already included in the sales price?</t>
  </si>
  <si>
    <r>
      <t>Expense/ Cost Per Ticket</t>
    </r>
    <r>
      <rPr>
        <b/>
        <sz val="11"/>
        <color indexed="10"/>
        <rFont val="Calibri"/>
        <family val="2"/>
      </rPr>
      <t xml:space="preserve"> </t>
    </r>
  </si>
  <si>
    <r>
      <t>Gifts/Contributions    (</t>
    </r>
    <r>
      <rPr>
        <b/>
        <sz val="11"/>
        <color indexed="10"/>
        <rFont val="Calibri"/>
        <family val="2"/>
      </rPr>
      <t>ANY Negative Gifts will be deducted from Exp/Cost)</t>
    </r>
  </si>
  <si>
    <t>*Please enter all information for income received for this event in peach shaded areas.  Enter additional rows as necessary. See inserted comments for additional instructions.</t>
  </si>
  <si>
    <t>Description of Activity</t>
  </si>
  <si>
    <t>Auction Item</t>
  </si>
  <si>
    <t>Account used for purchase</t>
  </si>
  <si>
    <t>If Donation - Who donated item</t>
  </si>
  <si>
    <t>Auction Items</t>
  </si>
  <si>
    <t>SU Cost of Item Purchased</t>
  </si>
  <si>
    <t>LIST OF ITEMS AUCTIONED -</t>
  </si>
  <si>
    <t>EXAMPLE</t>
  </si>
  <si>
    <t>Athetic Shirt</t>
  </si>
  <si>
    <t>11-0271-54571</t>
  </si>
  <si>
    <t>SU BOUGHT ITEM</t>
  </si>
  <si>
    <t>ITEM DONATED</t>
  </si>
  <si>
    <t>Chili's Gift Certificate</t>
  </si>
  <si>
    <t xml:space="preserve">400 N IH 35 </t>
  </si>
  <si>
    <t>Georgetown</t>
  </si>
  <si>
    <t xml:space="preserve">TX </t>
  </si>
  <si>
    <t>Chili's - Sam Persons, Manager</t>
  </si>
  <si>
    <t>Value if Known</t>
  </si>
  <si>
    <t>Name of Person Who Bought Item</t>
  </si>
  <si>
    <t>Sam Peters</t>
  </si>
  <si>
    <t>1234 Red Bud Lane</t>
  </si>
  <si>
    <t>Yolanda Perez</t>
  </si>
  <si>
    <t>4545 Cat Hollow Blvd.</t>
  </si>
  <si>
    <t>Florence</t>
  </si>
  <si>
    <t>LIST OF ITEMS COLLECTED FOR AUCTION OR RAFFLE</t>
  </si>
  <si>
    <t>Ending Bid</t>
  </si>
  <si>
    <t xml:space="preserve">Check # </t>
  </si>
  <si>
    <t>Cash       Credit Card (CC) or Check</t>
  </si>
  <si>
    <t>Cash</t>
  </si>
  <si>
    <t>SU Cost if applicable</t>
  </si>
  <si>
    <t xml:space="preserve">Total Amount Collected </t>
  </si>
  <si>
    <t>Total Amount SU spent on items</t>
  </si>
  <si>
    <t xml:space="preserve">Total Fundraising Amount Earned </t>
  </si>
  <si>
    <t>Account Number for Deposit</t>
  </si>
  <si>
    <t>** Only enter information in the peach colored cells.</t>
  </si>
  <si>
    <t>FUNDRAISING EVENT - Summary sheet for auctions, silent auctions, and raffles</t>
  </si>
  <si>
    <t>TOTALS</t>
  </si>
  <si>
    <t>Enter Cost Amount that is taxable</t>
  </si>
  <si>
    <t>If multiple ticket prices - put lowest ticket price</t>
  </si>
  <si>
    <t>Silent Auction Items</t>
  </si>
  <si>
    <t>21-0557-54532</t>
  </si>
  <si>
    <t>Check #</t>
  </si>
  <si>
    <r>
      <t xml:space="preserve">Event Name </t>
    </r>
    <r>
      <rPr>
        <sz val="11"/>
        <color theme="1"/>
        <rFont val="Calibri"/>
        <family val="2"/>
        <scheme val="minor"/>
      </rPr>
      <t>(Prefills from Summary Tab)</t>
    </r>
  </si>
  <si>
    <r>
      <t xml:space="preserve">Event Date </t>
    </r>
    <r>
      <rPr>
        <sz val="11"/>
        <color theme="1"/>
        <rFont val="Calibri"/>
        <family val="2"/>
        <scheme val="minor"/>
      </rPr>
      <t>(Prefills from Summary Tab)</t>
    </r>
  </si>
  <si>
    <t>Prepared by:</t>
  </si>
  <si>
    <t>Prepared date:</t>
  </si>
  <si>
    <t>CashNet Trans No.</t>
  </si>
  <si>
    <t>11-0000-21041</t>
  </si>
  <si>
    <t>Sales Tax Payable (All Others)</t>
  </si>
  <si>
    <t>CashNet Entry</t>
  </si>
  <si>
    <t>Cashier's Entry</t>
  </si>
  <si>
    <t>May be the same as SU Cost in #3 or less if only a portion of the total cost is taxable.</t>
  </si>
  <si>
    <t>EVENT PROFIT / (LOSS)</t>
  </si>
  <si>
    <t>Cash / Check: Expense</t>
  </si>
  <si>
    <t>CashNet: Expense</t>
  </si>
  <si>
    <t>CONTAINS FORMULAS -- DO NOT ENTER DATA HERE</t>
  </si>
  <si>
    <t># of Indiv Meals</t>
  </si>
  <si>
    <t>Business Date</t>
  </si>
  <si>
    <t>CashNet: Tax</t>
  </si>
  <si>
    <t>Cash / Check: Tax</t>
  </si>
  <si>
    <t>If Sales Price &gt; SU Cost, is there a gift portion?</t>
  </si>
  <si>
    <t>Non-gift portion added back to Expense Reimbursement</t>
  </si>
  <si>
    <t>CashNet / Cashier's Entry</t>
  </si>
  <si>
    <t>Cullie's Gift Entry</t>
  </si>
  <si>
    <t>Donation / Gift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</si>
</sst>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mm/dd/yy;@"/>
    <numFmt numFmtId="166" formatCode="&quot;$&quot;#,##0.00"/>
    <numFmt numFmtId="167" formatCode="[$-409]d\-mmm\-yy;@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1509B7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7F7F7F"/>
      </left>
      <right/>
      <top/>
      <bottom style="thin">
        <color indexed="64"/>
      </bottom>
      <diagonal/>
    </border>
    <border>
      <left/>
      <right style="thick">
        <color rgb="FF7F7F7F"/>
      </right>
      <top/>
      <bottom style="thin">
        <color indexed="64"/>
      </bottom>
      <diagonal/>
    </border>
    <border>
      <left style="thick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7F7F7F"/>
      </left>
      <right/>
      <top style="thick">
        <color rgb="FF7F7F7F"/>
      </top>
      <bottom style="thin">
        <color indexed="64"/>
      </bottom>
      <diagonal/>
    </border>
    <border>
      <left/>
      <right/>
      <top style="thick">
        <color rgb="FF7F7F7F"/>
      </top>
      <bottom style="thin">
        <color indexed="64"/>
      </bottom>
      <diagonal/>
    </border>
    <border>
      <left/>
      <right style="thick">
        <color rgb="FF7F7F7F"/>
      </right>
      <top style="thick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ck">
        <color rgb="FF7F7F7F"/>
      </left>
      <right/>
      <top/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  <border>
      <left style="thick">
        <color rgb="FF7F7F7F"/>
      </left>
      <right/>
      <top style="thick">
        <color rgb="FF7F7F7F"/>
      </top>
      <bottom style="thick">
        <color rgb="FF7F7F7F"/>
      </bottom>
      <diagonal/>
    </border>
    <border>
      <left/>
      <right style="thick">
        <color rgb="FF7F7F7F"/>
      </right>
      <top style="thick">
        <color rgb="FF7F7F7F"/>
      </top>
      <bottom style="thick">
        <color rgb="FF7F7F7F"/>
      </bottom>
      <diagonal/>
    </border>
    <border>
      <left/>
      <right/>
      <top style="thick">
        <color rgb="FF7F7F7F"/>
      </top>
      <bottom style="thick">
        <color rgb="FF7F7F7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5" borderId="23" applyNumberFormat="0" applyAlignment="0" applyProtection="0"/>
  </cellStyleXfs>
  <cellXfs count="166">
    <xf numFmtId="0" fontId="0" fillId="0" borderId="0" xfId="0"/>
    <xf numFmtId="0" fontId="2" fillId="0" borderId="0" xfId="0" applyFont="1"/>
    <xf numFmtId="44" fontId="14" fillId="0" borderId="0" xfId="2" applyFont="1"/>
    <xf numFmtId="44" fontId="0" fillId="0" borderId="0" xfId="0" applyNumberFormat="1"/>
    <xf numFmtId="44" fontId="14" fillId="0" borderId="0" xfId="2" applyFont="1" applyBorder="1"/>
    <xf numFmtId="44" fontId="14" fillId="0" borderId="2" xfId="2" applyFont="1" applyBorder="1"/>
    <xf numFmtId="44" fontId="14" fillId="0" borderId="3" xfId="2" applyFont="1" applyBorder="1"/>
    <xf numFmtId="0" fontId="2" fillId="0" borderId="4" xfId="0" applyFont="1" applyBorder="1"/>
    <xf numFmtId="0" fontId="0" fillId="0" borderId="0" xfId="0" applyAlignment="1"/>
    <xf numFmtId="0" fontId="2" fillId="0" borderId="4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4" fontId="0" fillId="0" borderId="0" xfId="0" applyNumberFormat="1" applyBorder="1"/>
    <xf numFmtId="43" fontId="14" fillId="0" borderId="0" xfId="1" applyFont="1" applyBorder="1"/>
    <xf numFmtId="0" fontId="3" fillId="0" borderId="0" xfId="0" applyFont="1" applyBorder="1"/>
    <xf numFmtId="44" fontId="0" fillId="0" borderId="5" xfId="0" applyNumberFormat="1" applyBorder="1"/>
    <xf numFmtId="0" fontId="6" fillId="0" borderId="0" xfId="0" applyFont="1"/>
    <xf numFmtId="44" fontId="0" fillId="0" borderId="6" xfId="0" applyNumberFormat="1" applyBorder="1"/>
    <xf numFmtId="0" fontId="0" fillId="0" borderId="4" xfId="0" applyBorder="1"/>
    <xf numFmtId="0" fontId="2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44" fontId="14" fillId="3" borderId="0" xfId="2" applyFont="1" applyFill="1"/>
    <xf numFmtId="44" fontId="0" fillId="4" borderId="7" xfId="0" applyNumberFormat="1" applyFill="1" applyBorder="1"/>
    <xf numFmtId="0" fontId="7" fillId="0" borderId="0" xfId="0" applyFont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right"/>
    </xf>
    <xf numFmtId="164" fontId="0" fillId="0" borderId="0" xfId="0" applyNumberFormat="1"/>
    <xf numFmtId="44" fontId="0" fillId="3" borderId="0" xfId="0" applyNumberFormat="1" applyFill="1"/>
    <xf numFmtId="44" fontId="3" fillId="0" borderId="0" xfId="2" applyFont="1" applyFill="1"/>
    <xf numFmtId="44" fontId="2" fillId="0" borderId="0" xfId="2" applyFont="1" applyFill="1"/>
    <xf numFmtId="8" fontId="9" fillId="0" borderId="0" xfId="2" applyNumberFormat="1" applyFont="1" applyFill="1" applyAlignment="1">
      <alignment horizontal="center"/>
    </xf>
    <xf numFmtId="44" fontId="2" fillId="0" borderId="8" xfId="2" applyFont="1" applyFill="1" applyBorder="1" applyAlignment="1">
      <alignment horizontal="center" wrapText="1"/>
    </xf>
    <xf numFmtId="44" fontId="2" fillId="3" borderId="9" xfId="2" applyFont="1" applyFill="1" applyBorder="1" applyAlignment="1">
      <alignment horizontal="center" wrapText="1"/>
    </xf>
    <xf numFmtId="44" fontId="14" fillId="0" borderId="0" xfId="2" applyFont="1" applyFill="1"/>
    <xf numFmtId="44" fontId="2" fillId="0" borderId="0" xfId="2" applyFont="1" applyAlignment="1">
      <alignment horizontal="right"/>
    </xf>
    <xf numFmtId="44" fontId="2" fillId="0" borderId="0" xfId="2" applyFont="1"/>
    <xf numFmtId="44" fontId="1" fillId="0" borderId="5" xfId="2" applyFont="1" applyBorder="1"/>
    <xf numFmtId="44" fontId="2" fillId="0" borderId="0" xfId="0" applyNumberFormat="1" applyFont="1"/>
    <xf numFmtId="0" fontId="15" fillId="5" borderId="23" xfId="3"/>
    <xf numFmtId="43" fontId="15" fillId="5" borderId="23" xfId="3" applyNumberFormat="1"/>
    <xf numFmtId="44" fontId="15" fillId="5" borderId="23" xfId="3" applyNumberFormat="1"/>
    <xf numFmtId="44" fontId="2" fillId="3" borderId="0" xfId="0" applyNumberFormat="1" applyFont="1" applyFill="1"/>
    <xf numFmtId="0" fontId="15" fillId="5" borderId="23" xfId="3" applyAlignment="1">
      <alignment horizontal="center"/>
    </xf>
    <xf numFmtId="6" fontId="0" fillId="0" borderId="0" xfId="0" applyNumberFormat="1"/>
    <xf numFmtId="0" fontId="15" fillId="5" borderId="23" xfId="3" applyAlignment="1">
      <alignment horizontal="right"/>
    </xf>
    <xf numFmtId="0" fontId="11" fillId="0" borderId="0" xfId="0" applyFont="1"/>
    <xf numFmtId="7" fontId="10" fillId="0" borderId="0" xfId="2" applyNumberFormat="1" applyFont="1" applyFill="1" applyBorder="1" applyAlignment="1">
      <alignment horizontal="center"/>
    </xf>
    <xf numFmtId="4" fontId="15" fillId="5" borderId="23" xfId="3" applyNumberFormat="1" applyAlignment="1">
      <alignment horizontal="center"/>
    </xf>
    <xf numFmtId="4" fontId="10" fillId="2" borderId="1" xfId="2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5" fillId="5" borderId="23" xfId="3" applyNumberForma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18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4" fontId="2" fillId="0" borderId="0" xfId="2" applyFont="1" applyFill="1" applyBorder="1" applyAlignment="1">
      <alignment horizontal="center" wrapText="1"/>
    </xf>
    <xf numFmtId="6" fontId="0" fillId="0" borderId="0" xfId="0" applyNumberFormat="1" applyBorder="1"/>
    <xf numFmtId="44" fontId="14" fillId="0" borderId="0" xfId="2" applyFont="1" applyFill="1" applyBorder="1"/>
    <xf numFmtId="44" fontId="9" fillId="0" borderId="0" xfId="2" applyFont="1" applyFill="1" applyBorder="1"/>
    <xf numFmtId="164" fontId="0" fillId="0" borderId="0" xfId="0" applyNumberFormat="1" applyBorder="1"/>
    <xf numFmtId="0" fontId="0" fillId="0" borderId="0" xfId="0" applyFill="1"/>
    <xf numFmtId="0" fontId="15" fillId="0" borderId="0" xfId="3" applyFill="1" applyBorder="1"/>
    <xf numFmtId="6" fontId="0" fillId="0" borderId="0" xfId="0" applyNumberFormat="1" applyFill="1" applyBorder="1"/>
    <xf numFmtId="40" fontId="14" fillId="0" borderId="0" xfId="2" applyNumberFormat="1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166" fontId="15" fillId="0" borderId="0" xfId="3" applyNumberFormat="1" applyFill="1" applyBorder="1"/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166" fontId="12" fillId="5" borderId="26" xfId="3" applyNumberFormat="1" applyFont="1" applyBorder="1"/>
    <xf numFmtId="0" fontId="10" fillId="5" borderId="27" xfId="3" applyFont="1" applyBorder="1"/>
    <xf numFmtId="0" fontId="12" fillId="5" borderId="27" xfId="3" applyFont="1" applyBorder="1"/>
    <xf numFmtId="166" fontId="15" fillId="5" borderId="26" xfId="3" applyNumberFormat="1" applyBorder="1"/>
    <xf numFmtId="0" fontId="15" fillId="5" borderId="27" xfId="3" applyBorder="1"/>
    <xf numFmtId="0" fontId="15" fillId="0" borderId="0" xfId="3" applyFill="1" applyBorder="1" applyAlignment="1">
      <alignment horizontal="right"/>
    </xf>
    <xf numFmtId="0" fontId="2" fillId="0" borderId="25" xfId="0" applyFont="1" applyBorder="1" applyAlignment="1">
      <alignment wrapText="1"/>
    </xf>
    <xf numFmtId="0" fontId="12" fillId="5" borderId="23" xfId="3" applyFont="1" applyBorder="1"/>
    <xf numFmtId="0" fontId="15" fillId="5" borderId="23" xfId="3" applyBorder="1" applyAlignment="1">
      <alignment horizontal="right"/>
    </xf>
    <xf numFmtId="0" fontId="15" fillId="5" borderId="23" xfId="3" applyBorder="1"/>
    <xf numFmtId="0" fontId="15" fillId="5" borderId="26" xfId="3" applyBorder="1"/>
    <xf numFmtId="0" fontId="8" fillId="0" borderId="0" xfId="0" applyFont="1"/>
    <xf numFmtId="44" fontId="15" fillId="5" borderId="27" xfId="2" applyFont="1" applyFill="1" applyBorder="1"/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9" xfId="0" applyFont="1" applyBorder="1"/>
    <xf numFmtId="0" fontId="2" fillId="0" borderId="30" xfId="0" applyFont="1" applyBorder="1" applyAlignment="1">
      <alignment wrapText="1"/>
    </xf>
    <xf numFmtId="0" fontId="15" fillId="5" borderId="27" xfId="2" applyNumberFormat="1" applyFont="1" applyFill="1" applyBorder="1" applyAlignment="1">
      <alignment horizontal="center"/>
    </xf>
    <xf numFmtId="14" fontId="15" fillId="0" borderId="31" xfId="3" applyNumberFormat="1" applyFill="1" applyBorder="1"/>
    <xf numFmtId="0" fontId="15" fillId="0" borderId="31" xfId="3" applyNumberFormat="1" applyFill="1" applyBorder="1"/>
    <xf numFmtId="166" fontId="12" fillId="0" borderId="26" xfId="3" applyNumberFormat="1" applyFont="1" applyFill="1" applyBorder="1"/>
    <xf numFmtId="0" fontId="10" fillId="0" borderId="27" xfId="3" applyFont="1" applyFill="1" applyBorder="1"/>
    <xf numFmtId="0" fontId="12" fillId="0" borderId="26" xfId="3" applyFont="1" applyFill="1" applyBorder="1"/>
    <xf numFmtId="0" fontId="12" fillId="0" borderId="23" xfId="3" applyFont="1" applyFill="1" applyBorder="1"/>
    <xf numFmtId="0" fontId="15" fillId="0" borderId="23" xfId="3" applyFill="1" applyBorder="1" applyAlignment="1">
      <alignment horizontal="right"/>
    </xf>
    <xf numFmtId="0" fontId="15" fillId="0" borderId="23" xfId="3" applyFill="1" applyBorder="1"/>
    <xf numFmtId="44" fontId="15" fillId="0" borderId="27" xfId="2" applyFont="1" applyFill="1" applyBorder="1"/>
    <xf numFmtId="0" fontId="10" fillId="0" borderId="26" xfId="3" applyFont="1" applyFill="1" applyBorder="1"/>
    <xf numFmtId="0" fontId="10" fillId="0" borderId="23" xfId="3" applyFont="1" applyFill="1" applyBorder="1"/>
    <xf numFmtId="0" fontId="15" fillId="0" borderId="27" xfId="2" applyNumberFormat="1" applyFont="1" applyFill="1" applyBorder="1" applyAlignment="1">
      <alignment horizontal="center"/>
    </xf>
    <xf numFmtId="0" fontId="2" fillId="0" borderId="32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16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44" fontId="15" fillId="0" borderId="0" xfId="2" applyFont="1" applyFill="1" applyBorder="1"/>
    <xf numFmtId="166" fontId="10" fillId="0" borderId="27" xfId="3" applyNumberFormat="1" applyFont="1" applyFill="1" applyBorder="1"/>
    <xf numFmtId="166" fontId="0" fillId="0" borderId="8" xfId="0" applyNumberFormat="1" applyBorder="1"/>
    <xf numFmtId="166" fontId="0" fillId="0" borderId="10" xfId="0" applyNumberFormat="1" applyBorder="1"/>
    <xf numFmtId="166" fontId="0" fillId="0" borderId="11" xfId="0" applyNumberFormat="1" applyBorder="1"/>
    <xf numFmtId="166" fontId="0" fillId="0" borderId="8" xfId="0" applyNumberFormat="1" applyFill="1" applyBorder="1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14" fontId="15" fillId="0" borderId="0" xfId="3" applyNumberFormat="1" applyFill="1" applyBorder="1"/>
    <xf numFmtId="44" fontId="15" fillId="0" borderId="0" xfId="3" applyNumberFormat="1" applyFill="1" applyBorder="1"/>
    <xf numFmtId="14" fontId="15" fillId="0" borderId="33" xfId="3" applyNumberFormat="1" applyFill="1" applyBorder="1" applyAlignment="1">
      <alignment horizontal="right"/>
    </xf>
    <xf numFmtId="44" fontId="10" fillId="5" borderId="23" xfId="3" applyNumberFormat="1" applyFont="1"/>
    <xf numFmtId="4" fontId="0" fillId="0" borderId="0" xfId="0" applyNumberFormat="1"/>
    <xf numFmtId="165" fontId="15" fillId="5" borderId="23" xfId="3" applyNumberFormat="1" applyAlignment="1">
      <alignment horizontal="center"/>
    </xf>
    <xf numFmtId="0" fontId="10" fillId="5" borderId="26" xfId="3" applyFont="1" applyBorder="1"/>
    <xf numFmtId="0" fontId="19" fillId="5" borderId="31" xfId="3" applyNumberFormat="1" applyFont="1" applyBorder="1"/>
    <xf numFmtId="0" fontId="19" fillId="5" borderId="26" xfId="3" applyFont="1" applyBorder="1"/>
    <xf numFmtId="0" fontId="10" fillId="5" borderId="23" xfId="3" applyFont="1" applyBorder="1"/>
    <xf numFmtId="166" fontId="10" fillId="5" borderId="26" xfId="3" applyNumberFormat="1" applyFont="1" applyBorder="1"/>
    <xf numFmtId="0" fontId="10" fillId="5" borderId="23" xfId="3" applyFont="1"/>
    <xf numFmtId="44" fontId="9" fillId="0" borderId="0" xfId="2" quotePrefix="1" applyFont="1" applyFill="1"/>
    <xf numFmtId="2" fontId="0" fillId="0" borderId="0" xfId="0" applyNumberFormat="1"/>
    <xf numFmtId="2" fontId="0" fillId="0" borderId="0" xfId="0" applyNumberFormat="1" applyBorder="1"/>
    <xf numFmtId="44" fontId="9" fillId="0" borderId="0" xfId="2" applyFont="1" applyFill="1"/>
    <xf numFmtId="167" fontId="15" fillId="5" borderId="23" xfId="3" applyNumberFormat="1" applyAlignment="1">
      <alignment horizontal="center"/>
    </xf>
    <xf numFmtId="43" fontId="14" fillId="0" borderId="12" xfId="1" applyFont="1" applyFill="1" applyBorder="1"/>
    <xf numFmtId="43" fontId="9" fillId="0" borderId="0" xfId="1" quotePrefix="1" applyFont="1" applyFill="1"/>
    <xf numFmtId="43" fontId="14" fillId="3" borderId="12" xfId="1" applyFont="1" applyFill="1" applyBorder="1"/>
    <xf numFmtId="0" fontId="2" fillId="0" borderId="8" xfId="0" applyFont="1" applyBorder="1" applyAlignment="1">
      <alignment horizontal="center" wrapText="1"/>
    </xf>
    <xf numFmtId="43" fontId="14" fillId="0" borderId="0" xfId="1" applyFont="1"/>
    <xf numFmtId="44" fontId="14" fillId="0" borderId="6" xfId="2" applyFont="1" applyBorder="1"/>
    <xf numFmtId="44" fontId="14" fillId="0" borderId="5" xfId="2" applyFont="1" applyBorder="1"/>
    <xf numFmtId="43" fontId="14" fillId="0" borderId="0" xfId="1" applyFont="1" applyFill="1" applyBorder="1"/>
    <xf numFmtId="2" fontId="2" fillId="0" borderId="13" xfId="0" applyNumberFormat="1" applyFont="1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2" fontId="0" fillId="0" borderId="16" xfId="0" applyNumberFormat="1" applyBorder="1"/>
    <xf numFmtId="43" fontId="14" fillId="0" borderId="17" xfId="1" applyFont="1" applyBorder="1"/>
    <xf numFmtId="0" fontId="0" fillId="0" borderId="17" xfId="0" applyBorder="1"/>
    <xf numFmtId="2" fontId="0" fillId="0" borderId="18" xfId="0" applyNumberFormat="1" applyBorder="1"/>
    <xf numFmtId="43" fontId="0" fillId="0" borderId="19" xfId="0" applyNumberFormat="1" applyBorder="1"/>
    <xf numFmtId="0" fontId="0" fillId="0" borderId="0" xfId="0" applyNumberFormat="1" applyAlignment="1">
      <alignment horizontal="left"/>
    </xf>
    <xf numFmtId="43" fontId="13" fillId="0" borderId="0" xfId="1" quotePrefix="1" applyFont="1" applyFill="1"/>
    <xf numFmtId="43" fontId="14" fillId="0" borderId="0" xfId="1" applyFont="1" applyFill="1"/>
    <xf numFmtId="44" fontId="0" fillId="0" borderId="0" xfId="2" applyFont="1"/>
    <xf numFmtId="22" fontId="0" fillId="0" borderId="0" xfId="0" applyNumberFormat="1"/>
    <xf numFmtId="167" fontId="0" fillId="0" borderId="0" xfId="0" applyNumberFormat="1" applyAlignment="1">
      <alignment horizontal="left"/>
    </xf>
    <xf numFmtId="44" fontId="2" fillId="0" borderId="2" xfId="2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4" xfId="0" applyBorder="1" applyAlignment="1">
      <alignment horizontal="left" wrapText="1"/>
    </xf>
    <xf numFmtId="0" fontId="15" fillId="5" borderId="23" xfId="3" applyAlignment="1">
      <alignment horizontal="center" wrapText="1"/>
    </xf>
    <xf numFmtId="0" fontId="16" fillId="6" borderId="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16" fillId="6" borderId="35" xfId="0" applyFont="1" applyFill="1" applyBorder="1" applyAlignment="1">
      <alignment horizontal="center"/>
    </xf>
    <xf numFmtId="0" fontId="16" fillId="6" borderId="36" xfId="0" applyFont="1" applyFill="1" applyBorder="1" applyAlignment="1">
      <alignment horizontal="center"/>
    </xf>
    <xf numFmtId="0" fontId="16" fillId="6" borderId="37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Input" xfId="3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Normal="100" workbookViewId="0">
      <selection activeCell="B7" sqref="B7"/>
    </sheetView>
  </sheetViews>
  <sheetFormatPr defaultRowHeight="15"/>
  <cols>
    <col min="1" max="1" width="30.42578125" customWidth="1"/>
    <col min="2" max="2" width="29.5703125" customWidth="1"/>
    <col min="3" max="3" width="6" customWidth="1"/>
    <col min="5" max="5" width="11.5703125" customWidth="1"/>
    <col min="6" max="6" width="16.28515625" customWidth="1"/>
    <col min="7" max="7" width="10.5703125" bestFit="1" customWidth="1"/>
    <col min="9" max="9" width="9.5703125" bestFit="1" customWidth="1"/>
  </cols>
  <sheetData>
    <row r="1" spans="1:19" ht="18.75">
      <c r="A1" s="47" t="s">
        <v>42</v>
      </c>
    </row>
    <row r="2" spans="1:19" ht="18.75">
      <c r="A2" s="47"/>
    </row>
    <row r="4" spans="1:19">
      <c r="A4" s="1" t="s">
        <v>10</v>
      </c>
      <c r="B4" s="53"/>
    </row>
    <row r="5" spans="1:19">
      <c r="A5" s="1" t="s">
        <v>26</v>
      </c>
      <c r="B5" s="119"/>
      <c r="C5" s="10"/>
      <c r="D5" s="10"/>
      <c r="E5" s="11"/>
      <c r="F5" s="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>
      <c r="A6" s="1" t="s">
        <v>30</v>
      </c>
      <c r="B6" s="53"/>
      <c r="C6" s="10"/>
      <c r="D6" s="10"/>
      <c r="E6" s="11"/>
      <c r="F6" s="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>
      <c r="C7" s="10"/>
      <c r="D7" s="10"/>
      <c r="E7" s="10"/>
      <c r="F7" s="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>
      <c r="A8" s="27" t="s">
        <v>21</v>
      </c>
      <c r="B8" s="83" t="s">
        <v>24</v>
      </c>
    </row>
    <row r="9" spans="1:19">
      <c r="C9" s="10"/>
      <c r="D9" s="10"/>
      <c r="E9" s="10"/>
      <c r="F9" s="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1" t="s">
        <v>5</v>
      </c>
      <c r="B10" s="136">
        <f>Income!M42+'Silent Auctions-Auctions'!D66</f>
        <v>0</v>
      </c>
      <c r="C10" s="25" t="s">
        <v>21</v>
      </c>
      <c r="D10" s="10"/>
      <c r="E10" s="12"/>
      <c r="F10" s="4"/>
      <c r="G10" s="1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>
      <c r="C11" s="26"/>
      <c r="D11" s="10"/>
      <c r="E11" s="12"/>
      <c r="F11" s="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>
      <c r="A12" s="17" t="s">
        <v>8</v>
      </c>
      <c r="C12" s="26"/>
      <c r="D12" s="10"/>
      <c r="E12" s="10"/>
      <c r="F12" s="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1" t="s">
        <v>9</v>
      </c>
      <c r="B13" s="2">
        <f>+Income!N50</f>
        <v>0</v>
      </c>
      <c r="C13" s="25" t="s">
        <v>21</v>
      </c>
      <c r="D13" s="10"/>
      <c r="E13" s="10"/>
      <c r="F13" s="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>
      <c r="A14" s="1" t="s">
        <v>6</v>
      </c>
      <c r="B14" s="135">
        <f>B10-B13</f>
        <v>0</v>
      </c>
      <c r="C14" s="25" t="s">
        <v>21</v>
      </c>
      <c r="D14" s="10"/>
      <c r="E14" s="10"/>
      <c r="F14" s="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5.75" thickBot="1">
      <c r="B15" s="137">
        <f>SUM(B13:B14)</f>
        <v>0</v>
      </c>
      <c r="C15" s="25" t="s">
        <v>21</v>
      </c>
      <c r="D15" s="13">
        <f>B15-B10</f>
        <v>0</v>
      </c>
      <c r="I15" s="4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5.75" thickTop="1">
      <c r="C16" s="26"/>
      <c r="D16" s="15" t="s">
        <v>11</v>
      </c>
      <c r="E16" s="12"/>
      <c r="F16" s="4"/>
      <c r="G16" s="13"/>
      <c r="H16" s="10"/>
      <c r="I16" s="14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>
      <c r="C17" s="2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C18" s="26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>
      <c r="C19" s="26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1" t="s">
        <v>12</v>
      </c>
      <c r="B20" s="18">
        <f>B29</f>
        <v>0</v>
      </c>
      <c r="C20" s="25" t="s">
        <v>21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>
      <c r="C21" s="26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>
      <c r="A22" s="17" t="s">
        <v>13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>
      <c r="A23" s="1" t="s">
        <v>20</v>
      </c>
      <c r="B23" s="3">
        <f>Expenses!H33</f>
        <v>0</v>
      </c>
      <c r="C23" s="25" t="s">
        <v>21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>
      <c r="A24" s="1" t="s">
        <v>14</v>
      </c>
      <c r="B24" s="3">
        <f>Expenses!D23</f>
        <v>0</v>
      </c>
      <c r="C24" s="25" t="s">
        <v>21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" t="s">
        <v>22</v>
      </c>
      <c r="B25" s="3">
        <f>Expenses!H23</f>
        <v>0</v>
      </c>
      <c r="C25" s="25" t="s">
        <v>21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" t="s">
        <v>19</v>
      </c>
      <c r="B26" s="3">
        <f>Expenses!D33</f>
        <v>0</v>
      </c>
      <c r="C26" s="25" t="s">
        <v>21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" t="s">
        <v>89</v>
      </c>
      <c r="B27" s="3">
        <f>'Silent Auctions-Auctions'!D64</f>
        <v>0</v>
      </c>
      <c r="C27" s="2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" t="s">
        <v>25</v>
      </c>
      <c r="B28" s="3">
        <f>Expenses!H37</f>
        <v>0</v>
      </c>
      <c r="C28" s="25" t="s">
        <v>21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5.75" thickBot="1">
      <c r="B29" s="16">
        <f>SUM(B23:B28)</f>
        <v>0</v>
      </c>
      <c r="C29" s="25" t="s">
        <v>21</v>
      </c>
      <c r="D29" s="13">
        <f>B20-B29</f>
        <v>0</v>
      </c>
    </row>
    <row r="30" spans="1:19" ht="15.75" thickTop="1">
      <c r="D30" s="15" t="s">
        <v>11</v>
      </c>
    </row>
    <row r="31" spans="1:19">
      <c r="A31" s="1" t="s">
        <v>102</v>
      </c>
      <c r="B31" s="39">
        <f>B15-B29</f>
        <v>0</v>
      </c>
      <c r="C31" s="25" t="s">
        <v>21</v>
      </c>
      <c r="D31" s="15"/>
    </row>
    <row r="33" spans="1:2">
      <c r="A33" s="27"/>
      <c r="B33" s="24"/>
    </row>
  </sheetData>
  <phoneticPr fontId="0" type="noConversion"/>
  <pageMargins left="0.7" right="0.7" top="0.75" bottom="0.75" header="0.3" footer="0.3"/>
  <pageSetup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3"/>
  <sheetViews>
    <sheetView zoomScale="90" zoomScaleNormal="90" workbookViewId="0">
      <selection activeCell="H20" sqref="H20"/>
    </sheetView>
  </sheetViews>
  <sheetFormatPr defaultRowHeight="15"/>
  <cols>
    <col min="1" max="1" width="5.7109375" customWidth="1"/>
    <col min="2" max="2" width="25.28515625" customWidth="1"/>
    <col min="3" max="3" width="38.28515625" customWidth="1"/>
    <col min="4" max="4" width="34.42578125" bestFit="1" customWidth="1"/>
    <col min="5" max="5" width="10.140625" customWidth="1"/>
    <col min="6" max="6" width="7.28515625" customWidth="1"/>
    <col min="7" max="7" width="6.7109375" bestFit="1" customWidth="1"/>
    <col min="8" max="8" width="16" bestFit="1" customWidth="1"/>
    <col min="9" max="9" width="5.140625" bestFit="1" customWidth="1"/>
    <col min="10" max="10" width="7.7109375" bestFit="1" customWidth="1"/>
    <col min="11" max="11" width="9.28515625" bestFit="1" customWidth="1"/>
    <col min="12" max="12" width="10.85546875" bestFit="1" customWidth="1"/>
    <col min="13" max="13" width="11.140625" bestFit="1" customWidth="1"/>
    <col min="14" max="14" width="16.140625" style="2" customWidth="1"/>
    <col min="15" max="15" width="16.5703125" style="2" bestFit="1" customWidth="1"/>
    <col min="16" max="16" width="18.28515625" style="2" customWidth="1"/>
    <col min="17" max="17" width="2.7109375" style="2" customWidth="1"/>
    <col min="18" max="18" width="11.28515625" style="127" bestFit="1" customWidth="1"/>
    <col min="19" max="19" width="12.7109375" bestFit="1" customWidth="1"/>
    <col min="20" max="20" width="9" bestFit="1" customWidth="1"/>
    <col min="21" max="21" width="12.42578125" customWidth="1"/>
    <col min="22" max="22" width="9.5703125" customWidth="1"/>
    <col min="23" max="23" width="23" customWidth="1"/>
    <col min="24" max="24" width="75.5703125" customWidth="1"/>
    <col min="25" max="25" width="30.28515625" customWidth="1"/>
    <col min="26" max="26" width="30.42578125" customWidth="1"/>
    <col min="27" max="27" width="23" customWidth="1"/>
    <col min="28" max="28" width="75.5703125" customWidth="1"/>
    <col min="29" max="29" width="30.28515625" customWidth="1"/>
    <col min="30" max="30" width="30.42578125" customWidth="1"/>
    <col min="31" max="31" width="23" customWidth="1"/>
    <col min="32" max="32" width="75.5703125" customWidth="1"/>
    <col min="33" max="33" width="36.7109375" customWidth="1"/>
    <col min="34" max="34" width="36.85546875" customWidth="1"/>
    <col min="35" max="35" width="29.42578125" customWidth="1"/>
    <col min="36" max="36" width="82" customWidth="1"/>
    <col min="37" max="37" width="30.28515625" customWidth="1"/>
    <col min="38" max="38" width="30.42578125" customWidth="1"/>
    <col min="39" max="39" width="23" customWidth="1"/>
    <col min="40" max="40" width="75.5703125" customWidth="1"/>
    <col min="41" max="41" width="38.85546875" customWidth="1"/>
    <col min="42" max="42" width="39" customWidth="1"/>
    <col min="43" max="43" width="31.5703125" customWidth="1"/>
    <col min="44" max="44" width="84.140625" customWidth="1"/>
    <col min="45" max="45" width="30.28515625" customWidth="1"/>
    <col min="46" max="46" width="30.42578125" customWidth="1"/>
    <col min="47" max="47" width="23" customWidth="1"/>
    <col min="48" max="48" width="75.5703125" customWidth="1"/>
    <col min="49" max="49" width="38.85546875" customWidth="1"/>
    <col min="50" max="50" width="39" customWidth="1"/>
    <col min="51" max="51" width="31.5703125" customWidth="1"/>
    <col min="52" max="52" width="84.140625" customWidth="1"/>
    <col min="53" max="53" width="36.7109375" customWidth="1"/>
    <col min="54" max="54" width="36.85546875" customWidth="1"/>
    <col min="55" max="55" width="29.42578125" customWidth="1"/>
    <col min="56" max="56" width="82" customWidth="1"/>
    <col min="57" max="57" width="30.28515625" customWidth="1"/>
    <col min="58" max="58" width="30.42578125" customWidth="1"/>
    <col min="59" max="59" width="23" customWidth="1"/>
    <col min="60" max="60" width="75.5703125" customWidth="1"/>
    <col min="61" max="61" width="37.7109375" customWidth="1"/>
    <col min="62" max="62" width="38" customWidth="1"/>
    <col min="63" max="63" width="30.5703125" customWidth="1"/>
    <col min="64" max="64" width="83" customWidth="1"/>
    <col min="65" max="65" width="38.85546875" bestFit="1" customWidth="1"/>
    <col min="66" max="66" width="39" bestFit="1" customWidth="1"/>
    <col min="67" max="67" width="31.5703125" bestFit="1" customWidth="1"/>
    <col min="68" max="68" width="84.140625" bestFit="1" customWidth="1"/>
    <col min="69" max="69" width="36.7109375" customWidth="1"/>
    <col min="70" max="70" width="36.85546875" customWidth="1"/>
    <col min="71" max="71" width="29.42578125" customWidth="1"/>
    <col min="72" max="72" width="82" customWidth="1"/>
    <col min="73" max="73" width="38.85546875" bestFit="1" customWidth="1"/>
    <col min="74" max="74" width="39" customWidth="1"/>
    <col min="75" max="75" width="31.5703125" customWidth="1"/>
    <col min="76" max="76" width="84.140625" bestFit="1" customWidth="1"/>
    <col min="77" max="77" width="38.85546875" bestFit="1" customWidth="1"/>
    <col min="78" max="78" width="39" bestFit="1" customWidth="1"/>
    <col min="79" max="79" width="31.5703125" bestFit="1" customWidth="1"/>
    <col min="80" max="80" width="84.140625" bestFit="1" customWidth="1"/>
    <col min="81" max="81" width="30.28515625" bestFit="1" customWidth="1"/>
    <col min="82" max="82" width="30.42578125" bestFit="1" customWidth="1"/>
    <col min="83" max="83" width="23" bestFit="1" customWidth="1"/>
    <col min="84" max="84" width="75.5703125" bestFit="1" customWidth="1"/>
    <col min="85" max="85" width="37.7109375" bestFit="1" customWidth="1"/>
    <col min="86" max="86" width="38" bestFit="1" customWidth="1"/>
    <col min="87" max="87" width="30.5703125" bestFit="1" customWidth="1"/>
    <col min="88" max="88" width="83" bestFit="1" customWidth="1"/>
    <col min="89" max="89" width="38.85546875" bestFit="1" customWidth="1"/>
    <col min="90" max="90" width="39" bestFit="1" customWidth="1"/>
    <col min="91" max="91" width="31.5703125" bestFit="1" customWidth="1"/>
    <col min="92" max="92" width="84.140625" bestFit="1" customWidth="1"/>
    <col min="93" max="93" width="40.42578125" bestFit="1" customWidth="1"/>
    <col min="94" max="94" width="40.5703125" bestFit="1" customWidth="1"/>
    <col min="95" max="95" width="33.140625" bestFit="1" customWidth="1"/>
    <col min="96" max="96" width="85.7109375" bestFit="1" customWidth="1"/>
    <col min="97" max="97" width="36.7109375" bestFit="1" customWidth="1"/>
    <col min="98" max="98" width="36.85546875" bestFit="1" customWidth="1"/>
    <col min="99" max="99" width="29.42578125" bestFit="1" customWidth="1"/>
    <col min="100" max="100" width="82" bestFit="1" customWidth="1"/>
  </cols>
  <sheetData>
    <row r="1" spans="1:17" ht="18.75">
      <c r="A1" s="47" t="s">
        <v>40</v>
      </c>
    </row>
    <row r="2" spans="1:17" ht="18.75">
      <c r="A2" s="47"/>
    </row>
    <row r="4" spans="1:17">
      <c r="A4" s="1" t="s">
        <v>49</v>
      </c>
      <c r="N4" s="30"/>
      <c r="O4" s="30"/>
      <c r="P4" s="30"/>
      <c r="Q4" s="30"/>
    </row>
    <row r="5" spans="1:17">
      <c r="A5" s="1"/>
      <c r="N5" s="30"/>
      <c r="O5" s="30"/>
      <c r="P5" s="30"/>
      <c r="Q5" s="30"/>
    </row>
    <row r="6" spans="1:17">
      <c r="A6" s="1"/>
      <c r="B6" s="51" t="s">
        <v>92</v>
      </c>
      <c r="D6" s="147"/>
      <c r="N6" s="129" t="s">
        <v>94</v>
      </c>
      <c r="O6" s="44"/>
      <c r="P6" s="30"/>
      <c r="Q6" s="30"/>
    </row>
    <row r="7" spans="1:17">
      <c r="A7" s="1"/>
      <c r="B7" s="51" t="s">
        <v>93</v>
      </c>
      <c r="D7" s="152"/>
      <c r="N7" s="129" t="s">
        <v>95</v>
      </c>
      <c r="O7" s="130"/>
      <c r="P7" s="30"/>
      <c r="Q7" s="30"/>
    </row>
    <row r="8" spans="1:17" ht="18.75">
      <c r="A8" s="1"/>
      <c r="B8" s="52" t="s">
        <v>36</v>
      </c>
      <c r="N8" s="129"/>
      <c r="O8" s="30"/>
      <c r="P8" s="30"/>
      <c r="Q8" s="30"/>
    </row>
    <row r="9" spans="1:17" ht="45.75" customHeight="1">
      <c r="A9" s="1">
        <v>1</v>
      </c>
      <c r="B9" t="s">
        <v>50</v>
      </c>
      <c r="D9" s="156"/>
      <c r="E9" s="156"/>
      <c r="F9" s="156"/>
      <c r="G9" s="156"/>
      <c r="H9" s="156"/>
      <c r="N9" s="30"/>
      <c r="O9" s="30"/>
      <c r="P9" s="30"/>
      <c r="Q9" s="30"/>
    </row>
    <row r="10" spans="1:17">
      <c r="A10" s="1">
        <v>2</v>
      </c>
      <c r="B10" t="s">
        <v>39</v>
      </c>
      <c r="D10" s="49"/>
      <c r="E10" t="s">
        <v>38</v>
      </c>
      <c r="F10" s="51" t="s">
        <v>88</v>
      </c>
      <c r="N10" s="30"/>
      <c r="O10" s="30"/>
      <c r="P10" s="30"/>
      <c r="Q10" s="30"/>
    </row>
    <row r="11" spans="1:17">
      <c r="A11" s="1">
        <v>3</v>
      </c>
      <c r="B11" t="s">
        <v>37</v>
      </c>
      <c r="D11" s="50"/>
      <c r="E11" t="s">
        <v>38</v>
      </c>
      <c r="F11" s="2"/>
      <c r="G11" s="118"/>
      <c r="N11" s="30"/>
      <c r="O11" s="30"/>
      <c r="P11" s="30"/>
      <c r="Q11" s="30"/>
    </row>
    <row r="12" spans="1:17">
      <c r="A12" s="1" t="s">
        <v>45</v>
      </c>
      <c r="D12" s="48"/>
      <c r="F12" s="2"/>
      <c r="N12" s="30"/>
      <c r="O12" s="30"/>
      <c r="P12" s="30"/>
      <c r="Q12" s="30"/>
    </row>
    <row r="13" spans="1:17">
      <c r="A13" s="1">
        <v>4</v>
      </c>
      <c r="B13" t="s">
        <v>43</v>
      </c>
      <c r="D13" s="44"/>
      <c r="N13" s="31"/>
      <c r="O13" s="31"/>
      <c r="P13" s="126"/>
      <c r="Q13" s="32"/>
    </row>
    <row r="14" spans="1:17">
      <c r="A14" s="1"/>
      <c r="B14" t="s">
        <v>87</v>
      </c>
      <c r="D14" s="50"/>
      <c r="E14" t="s">
        <v>101</v>
      </c>
      <c r="N14" s="31"/>
      <c r="O14" s="31"/>
      <c r="P14" s="126"/>
      <c r="Q14" s="32"/>
    </row>
    <row r="15" spans="1:17">
      <c r="A15" s="1">
        <v>5</v>
      </c>
      <c r="B15" t="s">
        <v>44</v>
      </c>
      <c r="D15" s="44"/>
      <c r="N15" s="31"/>
      <c r="O15" s="31"/>
      <c r="P15" s="31"/>
      <c r="Q15" s="32"/>
    </row>
    <row r="16" spans="1:17">
      <c r="A16" s="1">
        <v>6</v>
      </c>
      <c r="B16" s="154" t="s">
        <v>46</v>
      </c>
      <c r="C16" s="155"/>
      <c r="D16" s="44"/>
      <c r="N16" s="31"/>
      <c r="O16" s="31"/>
      <c r="P16" s="31"/>
      <c r="Q16" s="32"/>
    </row>
    <row r="17" spans="1:96" ht="15.75" thickBot="1">
      <c r="A17" s="1">
        <v>7</v>
      </c>
      <c r="B17" t="s">
        <v>110</v>
      </c>
      <c r="D17" s="44"/>
      <c r="E17" s="8"/>
      <c r="F17" s="8"/>
      <c r="G17" s="8"/>
      <c r="H17" s="8"/>
      <c r="M17" s="5"/>
      <c r="N17" s="153" t="s">
        <v>31</v>
      </c>
      <c r="O17" s="153"/>
      <c r="P17" s="153"/>
      <c r="Q17" s="127"/>
      <c r="R17" s="157" t="s">
        <v>105</v>
      </c>
      <c r="S17" s="157"/>
      <c r="T17" s="157"/>
      <c r="U17" s="157"/>
      <c r="V17" s="157"/>
    </row>
    <row r="18" spans="1:96" s="1" customFormat="1" ht="90.75" thickBot="1">
      <c r="B18" s="9" t="s">
        <v>23</v>
      </c>
      <c r="C18" s="7" t="s">
        <v>0</v>
      </c>
      <c r="D18" s="7" t="s">
        <v>1</v>
      </c>
      <c r="E18" s="7" t="s">
        <v>2</v>
      </c>
      <c r="F18" s="7" t="s">
        <v>3</v>
      </c>
      <c r="G18" s="7" t="s">
        <v>4</v>
      </c>
      <c r="H18" s="54" t="s">
        <v>107</v>
      </c>
      <c r="I18" s="9" t="s">
        <v>78</v>
      </c>
      <c r="J18" s="9" t="s">
        <v>91</v>
      </c>
      <c r="K18" s="54" t="s">
        <v>96</v>
      </c>
      <c r="L18" s="54" t="s">
        <v>106</v>
      </c>
      <c r="M18" s="134" t="s">
        <v>7</v>
      </c>
      <c r="N18" s="33" t="s">
        <v>47</v>
      </c>
      <c r="O18" s="33" t="s">
        <v>27</v>
      </c>
      <c r="P18" s="34" t="s">
        <v>48</v>
      </c>
      <c r="Q18" s="58"/>
      <c r="R18" s="139"/>
      <c r="S18" s="140" t="s">
        <v>103</v>
      </c>
      <c r="T18" s="140" t="s">
        <v>104</v>
      </c>
      <c r="U18" s="140" t="s">
        <v>109</v>
      </c>
      <c r="V18" s="141" t="s">
        <v>108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</row>
    <row r="19" spans="1:96">
      <c r="E19" s="125"/>
      <c r="F19" s="46"/>
      <c r="G19" s="40"/>
      <c r="H19" s="151"/>
      <c r="I19" s="44"/>
      <c r="J19" s="44"/>
      <c r="M19" s="150"/>
      <c r="N19" s="131">
        <f>IF($D$11&gt;$D$10,(M19-O19),$D$11*L19)</f>
        <v>0</v>
      </c>
      <c r="O19" s="148">
        <f>IF($D$13="Yes",$D$14*L19*8.25%,IF($D$15="Yes",M19*8.25%,IF($D$16="Yes",(M19/1.0825)*8.25%,0)))</f>
        <v>0</v>
      </c>
      <c r="P19" s="133">
        <f t="shared" ref="P19" si="0">IF($D$17="Yes",(M19-N19-O19),(0))</f>
        <v>0</v>
      </c>
      <c r="Q19" s="138"/>
      <c r="R19" s="142" t="b">
        <f t="shared" ref="R19" si="1">IF(I19="Yes","Cash/Check",(IF(J19&gt;=1,"Cash/Check",(IF(K19&gt;=1,("CashNet"))))))</f>
        <v>0</v>
      </c>
      <c r="S19" s="14">
        <f t="shared" ref="S19" si="2">+SUMIFS(N19,R19,"Cash/Check")</f>
        <v>0</v>
      </c>
      <c r="T19" s="14">
        <f t="shared" ref="T19" si="3">SUMIFS(N19,R19,"CashNet")</f>
        <v>0</v>
      </c>
      <c r="U19" s="14">
        <f t="shared" ref="U19" si="4">+SUMIFS(O19,R19,"Cash/Check")</f>
        <v>0</v>
      </c>
      <c r="V19" s="143">
        <f t="shared" ref="V19" si="5">+SUMIFS(O19,R19,"CashNet")</f>
        <v>0</v>
      </c>
    </row>
    <row r="20" spans="1:96">
      <c r="E20" s="40"/>
      <c r="F20" s="46"/>
      <c r="G20" s="40"/>
      <c r="H20" s="151"/>
      <c r="I20" s="44"/>
      <c r="J20" s="44"/>
      <c r="M20" s="150"/>
      <c r="N20" s="131">
        <f>IF($D$11&gt;$D$10,(M20-O20),$D$11*L20)</f>
        <v>0</v>
      </c>
      <c r="O20" s="148">
        <f t="shared" ref="O20:O40" si="6">IF($D$13="Yes",$D$14*L20*8.25%,IF($D$15="Yes",M20*8.25%,IF($D$16="Yes",(M20/1.0825)*8.25%,0)))</f>
        <v>0</v>
      </c>
      <c r="P20" s="133">
        <f t="shared" ref="P20:P40" si="7">IF($D$17="Yes",(M20-N20-O20),(0))</f>
        <v>0</v>
      </c>
      <c r="Q20" s="138"/>
      <c r="R20" s="142" t="b">
        <f t="shared" ref="R20:R40" si="8">IF(I20="Yes","Cash/Check",(IF(J20&gt;=1,"Cash/Check",(IF(K20&gt;=1,("CashNet"))))))</f>
        <v>0</v>
      </c>
      <c r="S20" s="14">
        <f t="shared" ref="S20:S40" si="9">+SUMIFS(N20,R20,"Cash/Check")</f>
        <v>0</v>
      </c>
      <c r="T20" s="14">
        <f t="shared" ref="T20:T40" si="10">SUMIFS(N20,R20,"CashNet")</f>
        <v>0</v>
      </c>
      <c r="U20" s="14">
        <f t="shared" ref="U20:U40" si="11">+SUMIFS(O20,R20,"Cash/Check")</f>
        <v>0</v>
      </c>
      <c r="V20" s="143">
        <f t="shared" ref="V20:V40" si="12">+SUMIFS(O20,R20,"CashNet")</f>
        <v>0</v>
      </c>
    </row>
    <row r="21" spans="1:96">
      <c r="E21" s="40"/>
      <c r="F21" s="46"/>
      <c r="G21" s="40"/>
      <c r="H21" s="151"/>
      <c r="I21" s="44"/>
      <c r="J21" s="44"/>
      <c r="M21" s="150"/>
      <c r="N21" s="131">
        <f t="shared" ref="N21:N40" si="13">IF($D$11&gt;$D$10,(M21-O21),$D$11*L21)</f>
        <v>0</v>
      </c>
      <c r="O21" s="148">
        <f t="shared" si="6"/>
        <v>0</v>
      </c>
      <c r="P21" s="133">
        <f t="shared" si="7"/>
        <v>0</v>
      </c>
      <c r="Q21" s="138"/>
      <c r="R21" s="142" t="b">
        <f t="shared" si="8"/>
        <v>0</v>
      </c>
      <c r="S21" s="14">
        <f t="shared" si="9"/>
        <v>0</v>
      </c>
      <c r="T21" s="14">
        <f t="shared" si="10"/>
        <v>0</v>
      </c>
      <c r="U21" s="14">
        <f t="shared" si="11"/>
        <v>0</v>
      </c>
      <c r="V21" s="143">
        <f t="shared" si="12"/>
        <v>0</v>
      </c>
    </row>
    <row r="22" spans="1:96">
      <c r="E22" s="40"/>
      <c r="F22" s="46"/>
      <c r="G22" s="40"/>
      <c r="H22" s="151"/>
      <c r="I22" s="44"/>
      <c r="J22" s="44"/>
      <c r="M22" s="150"/>
      <c r="N22" s="131">
        <f t="shared" si="13"/>
        <v>0</v>
      </c>
      <c r="O22" s="148">
        <f t="shared" si="6"/>
        <v>0</v>
      </c>
      <c r="P22" s="133">
        <f t="shared" si="7"/>
        <v>0</v>
      </c>
      <c r="Q22" s="138"/>
      <c r="R22" s="142" t="b">
        <f t="shared" si="8"/>
        <v>0</v>
      </c>
      <c r="S22" s="14">
        <f t="shared" si="9"/>
        <v>0</v>
      </c>
      <c r="T22" s="14">
        <f t="shared" si="10"/>
        <v>0</v>
      </c>
      <c r="U22" s="14">
        <f t="shared" si="11"/>
        <v>0</v>
      </c>
      <c r="V22" s="143">
        <f t="shared" si="12"/>
        <v>0</v>
      </c>
    </row>
    <row r="23" spans="1:96">
      <c r="E23" s="40"/>
      <c r="F23" s="46"/>
      <c r="G23" s="40"/>
      <c r="H23" s="151"/>
      <c r="I23" s="44"/>
      <c r="J23" s="44"/>
      <c r="M23" s="150"/>
      <c r="N23" s="131">
        <f t="shared" si="13"/>
        <v>0</v>
      </c>
      <c r="O23" s="148">
        <f t="shared" si="6"/>
        <v>0</v>
      </c>
      <c r="P23" s="133">
        <f t="shared" si="7"/>
        <v>0</v>
      </c>
      <c r="Q23" s="138"/>
      <c r="R23" s="142" t="b">
        <f t="shared" si="8"/>
        <v>0</v>
      </c>
      <c r="S23" s="14">
        <f t="shared" si="9"/>
        <v>0</v>
      </c>
      <c r="T23" s="14">
        <f t="shared" si="10"/>
        <v>0</v>
      </c>
      <c r="U23" s="14">
        <f t="shared" si="11"/>
        <v>0</v>
      </c>
      <c r="V23" s="143">
        <f t="shared" si="12"/>
        <v>0</v>
      </c>
    </row>
    <row r="24" spans="1:96">
      <c r="E24" s="40"/>
      <c r="F24" s="46"/>
      <c r="G24" s="40"/>
      <c r="H24" s="151"/>
      <c r="I24" s="44"/>
      <c r="J24" s="44"/>
      <c r="M24" s="150"/>
      <c r="N24" s="131">
        <f t="shared" si="13"/>
        <v>0</v>
      </c>
      <c r="O24" s="148">
        <f t="shared" si="6"/>
        <v>0</v>
      </c>
      <c r="P24" s="133">
        <f t="shared" si="7"/>
        <v>0</v>
      </c>
      <c r="Q24" s="138"/>
      <c r="R24" s="142" t="b">
        <f t="shared" si="8"/>
        <v>0</v>
      </c>
      <c r="S24" s="14">
        <f t="shared" si="9"/>
        <v>0</v>
      </c>
      <c r="T24" s="14">
        <f t="shared" si="10"/>
        <v>0</v>
      </c>
      <c r="U24" s="14">
        <f t="shared" si="11"/>
        <v>0</v>
      </c>
      <c r="V24" s="143">
        <f t="shared" si="12"/>
        <v>0</v>
      </c>
    </row>
    <row r="25" spans="1:96">
      <c r="E25" s="40"/>
      <c r="F25" s="46"/>
      <c r="G25" s="40"/>
      <c r="H25" s="151"/>
      <c r="I25" s="44"/>
      <c r="J25" s="44"/>
      <c r="M25" s="150"/>
      <c r="N25" s="131">
        <f t="shared" si="13"/>
        <v>0</v>
      </c>
      <c r="O25" s="148">
        <f t="shared" si="6"/>
        <v>0</v>
      </c>
      <c r="P25" s="133">
        <f t="shared" si="7"/>
        <v>0</v>
      </c>
      <c r="Q25" s="138"/>
      <c r="R25" s="142" t="b">
        <f t="shared" si="8"/>
        <v>0</v>
      </c>
      <c r="S25" s="14">
        <f t="shared" si="9"/>
        <v>0</v>
      </c>
      <c r="T25" s="14">
        <f t="shared" si="10"/>
        <v>0</v>
      </c>
      <c r="U25" s="14">
        <f t="shared" si="11"/>
        <v>0</v>
      </c>
      <c r="V25" s="143">
        <f t="shared" si="12"/>
        <v>0</v>
      </c>
    </row>
    <row r="26" spans="1:96">
      <c r="E26" s="40"/>
      <c r="F26" s="46"/>
      <c r="G26" s="40"/>
      <c r="H26" s="151"/>
      <c r="I26" s="44"/>
      <c r="J26" s="44"/>
      <c r="M26" s="150"/>
      <c r="N26" s="131">
        <f t="shared" si="13"/>
        <v>0</v>
      </c>
      <c r="O26" s="148">
        <f t="shared" si="6"/>
        <v>0</v>
      </c>
      <c r="P26" s="133">
        <f t="shared" si="7"/>
        <v>0</v>
      </c>
      <c r="Q26" s="138"/>
      <c r="R26" s="142" t="b">
        <f t="shared" si="8"/>
        <v>0</v>
      </c>
      <c r="S26" s="14">
        <f t="shared" si="9"/>
        <v>0</v>
      </c>
      <c r="T26" s="14">
        <f t="shared" si="10"/>
        <v>0</v>
      </c>
      <c r="U26" s="14">
        <f t="shared" si="11"/>
        <v>0</v>
      </c>
      <c r="V26" s="143">
        <f t="shared" si="12"/>
        <v>0</v>
      </c>
    </row>
    <row r="27" spans="1:96">
      <c r="E27" s="40"/>
      <c r="F27" s="46"/>
      <c r="G27" s="40"/>
      <c r="H27" s="151"/>
      <c r="I27" s="44"/>
      <c r="J27" s="44"/>
      <c r="M27" s="150"/>
      <c r="N27" s="131">
        <f t="shared" si="13"/>
        <v>0</v>
      </c>
      <c r="O27" s="148">
        <f t="shared" si="6"/>
        <v>0</v>
      </c>
      <c r="P27" s="133">
        <f t="shared" si="7"/>
        <v>0</v>
      </c>
      <c r="Q27" s="138"/>
      <c r="R27" s="142" t="b">
        <f t="shared" si="8"/>
        <v>0</v>
      </c>
      <c r="S27" s="14">
        <f t="shared" si="9"/>
        <v>0</v>
      </c>
      <c r="T27" s="14">
        <f t="shared" si="10"/>
        <v>0</v>
      </c>
      <c r="U27" s="14">
        <f t="shared" si="11"/>
        <v>0</v>
      </c>
      <c r="V27" s="143">
        <f t="shared" si="12"/>
        <v>0</v>
      </c>
    </row>
    <row r="28" spans="1:96">
      <c r="E28" s="40"/>
      <c r="F28" s="46"/>
      <c r="G28" s="40"/>
      <c r="H28" s="151"/>
      <c r="I28" s="44"/>
      <c r="J28" s="44"/>
      <c r="M28" s="150"/>
      <c r="N28" s="131">
        <f t="shared" si="13"/>
        <v>0</v>
      </c>
      <c r="O28" s="148">
        <f t="shared" si="6"/>
        <v>0</v>
      </c>
      <c r="P28" s="133">
        <f t="shared" si="7"/>
        <v>0</v>
      </c>
      <c r="Q28" s="138"/>
      <c r="R28" s="142" t="b">
        <f t="shared" si="8"/>
        <v>0</v>
      </c>
      <c r="S28" s="14">
        <f t="shared" si="9"/>
        <v>0</v>
      </c>
      <c r="T28" s="14">
        <f t="shared" si="10"/>
        <v>0</v>
      </c>
      <c r="U28" s="14">
        <f t="shared" si="11"/>
        <v>0</v>
      </c>
      <c r="V28" s="143">
        <f t="shared" si="12"/>
        <v>0</v>
      </c>
    </row>
    <row r="29" spans="1:96">
      <c r="E29" s="40"/>
      <c r="F29" s="46"/>
      <c r="G29" s="40"/>
      <c r="H29" s="151"/>
      <c r="I29" s="44"/>
      <c r="J29" s="44"/>
      <c r="M29" s="150"/>
      <c r="N29" s="131">
        <f t="shared" si="13"/>
        <v>0</v>
      </c>
      <c r="O29" s="148">
        <f t="shared" si="6"/>
        <v>0</v>
      </c>
      <c r="P29" s="133">
        <f t="shared" si="7"/>
        <v>0</v>
      </c>
      <c r="Q29" s="138"/>
      <c r="R29" s="142" t="b">
        <f t="shared" si="8"/>
        <v>0</v>
      </c>
      <c r="S29" s="14">
        <f t="shared" si="9"/>
        <v>0</v>
      </c>
      <c r="T29" s="14">
        <f t="shared" si="10"/>
        <v>0</v>
      </c>
      <c r="U29" s="14">
        <f t="shared" si="11"/>
        <v>0</v>
      </c>
      <c r="V29" s="143">
        <f t="shared" si="12"/>
        <v>0</v>
      </c>
    </row>
    <row r="30" spans="1:96">
      <c r="E30" s="40"/>
      <c r="F30" s="46"/>
      <c r="G30" s="40"/>
      <c r="H30" s="151"/>
      <c r="I30" s="44"/>
      <c r="J30" s="44"/>
      <c r="M30" s="150"/>
      <c r="N30" s="131">
        <f t="shared" si="13"/>
        <v>0</v>
      </c>
      <c r="O30" s="148">
        <f t="shared" si="6"/>
        <v>0</v>
      </c>
      <c r="P30" s="133">
        <f t="shared" si="7"/>
        <v>0</v>
      </c>
      <c r="Q30" s="138"/>
      <c r="R30" s="142" t="b">
        <f t="shared" si="8"/>
        <v>0</v>
      </c>
      <c r="S30" s="14">
        <f t="shared" si="9"/>
        <v>0</v>
      </c>
      <c r="T30" s="14">
        <f t="shared" si="10"/>
        <v>0</v>
      </c>
      <c r="U30" s="14">
        <f t="shared" si="11"/>
        <v>0</v>
      </c>
      <c r="V30" s="143">
        <f t="shared" si="12"/>
        <v>0</v>
      </c>
    </row>
    <row r="31" spans="1:96">
      <c r="E31" s="40"/>
      <c r="F31" s="46"/>
      <c r="G31" s="40"/>
      <c r="H31" s="151"/>
      <c r="I31" s="44"/>
      <c r="J31" s="44"/>
      <c r="M31" s="150"/>
      <c r="N31" s="131">
        <f t="shared" si="13"/>
        <v>0</v>
      </c>
      <c r="O31" s="148">
        <f t="shared" si="6"/>
        <v>0</v>
      </c>
      <c r="P31" s="133">
        <f t="shared" si="7"/>
        <v>0</v>
      </c>
      <c r="Q31" s="138"/>
      <c r="R31" s="142" t="b">
        <f t="shared" si="8"/>
        <v>0</v>
      </c>
      <c r="S31" s="14">
        <f t="shared" si="9"/>
        <v>0</v>
      </c>
      <c r="T31" s="14">
        <f t="shared" si="10"/>
        <v>0</v>
      </c>
      <c r="U31" s="14">
        <f t="shared" si="11"/>
        <v>0</v>
      </c>
      <c r="V31" s="143">
        <f t="shared" si="12"/>
        <v>0</v>
      </c>
    </row>
    <row r="32" spans="1:96">
      <c r="E32" s="40"/>
      <c r="F32" s="46"/>
      <c r="G32" s="40"/>
      <c r="H32" s="151"/>
      <c r="I32" s="44"/>
      <c r="J32" s="44"/>
      <c r="M32" s="150"/>
      <c r="N32" s="131">
        <f t="shared" si="13"/>
        <v>0</v>
      </c>
      <c r="O32" s="148">
        <f t="shared" si="6"/>
        <v>0</v>
      </c>
      <c r="P32" s="133">
        <f t="shared" si="7"/>
        <v>0</v>
      </c>
      <c r="Q32" s="138"/>
      <c r="R32" s="142" t="b">
        <f t="shared" si="8"/>
        <v>0</v>
      </c>
      <c r="S32" s="14">
        <f t="shared" si="9"/>
        <v>0</v>
      </c>
      <c r="T32" s="14">
        <f t="shared" si="10"/>
        <v>0</v>
      </c>
      <c r="U32" s="14">
        <f t="shared" si="11"/>
        <v>0</v>
      </c>
      <c r="V32" s="143">
        <f t="shared" si="12"/>
        <v>0</v>
      </c>
    </row>
    <row r="33" spans="5:22">
      <c r="E33" s="40"/>
      <c r="F33" s="46"/>
      <c r="G33" s="40"/>
      <c r="H33" s="151"/>
      <c r="I33" s="44"/>
      <c r="J33" s="44"/>
      <c r="M33" s="150"/>
      <c r="N33" s="131">
        <f t="shared" si="13"/>
        <v>0</v>
      </c>
      <c r="O33" s="148">
        <f t="shared" si="6"/>
        <v>0</v>
      </c>
      <c r="P33" s="133">
        <f t="shared" si="7"/>
        <v>0</v>
      </c>
      <c r="Q33" s="138"/>
      <c r="R33" s="142" t="b">
        <f t="shared" si="8"/>
        <v>0</v>
      </c>
      <c r="S33" s="14">
        <f t="shared" si="9"/>
        <v>0</v>
      </c>
      <c r="T33" s="14">
        <f t="shared" si="10"/>
        <v>0</v>
      </c>
      <c r="U33" s="14">
        <f t="shared" si="11"/>
        <v>0</v>
      </c>
      <c r="V33" s="143">
        <f t="shared" si="12"/>
        <v>0</v>
      </c>
    </row>
    <row r="34" spans="5:22">
      <c r="E34" s="40"/>
      <c r="F34" s="46"/>
      <c r="G34" s="40"/>
      <c r="H34" s="151"/>
      <c r="I34" s="44"/>
      <c r="J34" s="44"/>
      <c r="M34" s="150"/>
      <c r="N34" s="131">
        <f t="shared" si="13"/>
        <v>0</v>
      </c>
      <c r="O34" s="148">
        <f t="shared" si="6"/>
        <v>0</v>
      </c>
      <c r="P34" s="133">
        <f t="shared" si="7"/>
        <v>0</v>
      </c>
      <c r="Q34" s="138"/>
      <c r="R34" s="142" t="b">
        <f t="shared" si="8"/>
        <v>0</v>
      </c>
      <c r="S34" s="14">
        <f t="shared" si="9"/>
        <v>0</v>
      </c>
      <c r="T34" s="14">
        <f t="shared" si="10"/>
        <v>0</v>
      </c>
      <c r="U34" s="14">
        <f t="shared" si="11"/>
        <v>0</v>
      </c>
      <c r="V34" s="143">
        <f t="shared" si="12"/>
        <v>0</v>
      </c>
    </row>
    <row r="35" spans="5:22">
      <c r="E35" s="40"/>
      <c r="F35" s="46"/>
      <c r="G35" s="40"/>
      <c r="H35" s="151"/>
      <c r="I35" s="44"/>
      <c r="J35" s="44"/>
      <c r="M35" s="150"/>
      <c r="N35" s="131">
        <f t="shared" si="13"/>
        <v>0</v>
      </c>
      <c r="O35" s="148">
        <f t="shared" si="6"/>
        <v>0</v>
      </c>
      <c r="P35" s="133">
        <f t="shared" si="7"/>
        <v>0</v>
      </c>
      <c r="Q35" s="138"/>
      <c r="R35" s="142" t="b">
        <f t="shared" si="8"/>
        <v>0</v>
      </c>
      <c r="S35" s="14">
        <f t="shared" si="9"/>
        <v>0</v>
      </c>
      <c r="T35" s="14">
        <f t="shared" si="10"/>
        <v>0</v>
      </c>
      <c r="U35" s="14">
        <f t="shared" si="11"/>
        <v>0</v>
      </c>
      <c r="V35" s="143">
        <f t="shared" si="12"/>
        <v>0</v>
      </c>
    </row>
    <row r="36" spans="5:22">
      <c r="E36" s="40"/>
      <c r="F36" s="46"/>
      <c r="G36" s="40"/>
      <c r="H36" s="151"/>
      <c r="I36" s="44"/>
      <c r="J36" s="44"/>
      <c r="M36" s="150"/>
      <c r="N36" s="131">
        <f t="shared" si="13"/>
        <v>0</v>
      </c>
      <c r="O36" s="148">
        <f t="shared" si="6"/>
        <v>0</v>
      </c>
      <c r="P36" s="133">
        <f t="shared" si="7"/>
        <v>0</v>
      </c>
      <c r="Q36" s="138"/>
      <c r="R36" s="142" t="b">
        <f t="shared" si="8"/>
        <v>0</v>
      </c>
      <c r="S36" s="14">
        <f t="shared" si="9"/>
        <v>0</v>
      </c>
      <c r="T36" s="14">
        <f t="shared" si="10"/>
        <v>0</v>
      </c>
      <c r="U36" s="14">
        <f t="shared" si="11"/>
        <v>0</v>
      </c>
      <c r="V36" s="143">
        <f t="shared" si="12"/>
        <v>0</v>
      </c>
    </row>
    <row r="37" spans="5:22">
      <c r="E37" s="40"/>
      <c r="F37" s="46"/>
      <c r="G37" s="40"/>
      <c r="H37" s="151"/>
      <c r="I37" s="44"/>
      <c r="J37" s="44"/>
      <c r="M37" s="150"/>
      <c r="N37" s="131">
        <f t="shared" si="13"/>
        <v>0</v>
      </c>
      <c r="O37" s="148">
        <f t="shared" si="6"/>
        <v>0</v>
      </c>
      <c r="P37" s="133">
        <f t="shared" si="7"/>
        <v>0</v>
      </c>
      <c r="Q37" s="138"/>
      <c r="R37" s="142" t="b">
        <f t="shared" si="8"/>
        <v>0</v>
      </c>
      <c r="S37" s="14">
        <f t="shared" si="9"/>
        <v>0</v>
      </c>
      <c r="T37" s="14">
        <f t="shared" si="10"/>
        <v>0</v>
      </c>
      <c r="U37" s="14">
        <f t="shared" si="11"/>
        <v>0</v>
      </c>
      <c r="V37" s="143">
        <f t="shared" si="12"/>
        <v>0</v>
      </c>
    </row>
    <row r="38" spans="5:22">
      <c r="E38" s="40"/>
      <c r="F38" s="46"/>
      <c r="G38" s="40"/>
      <c r="H38" s="151"/>
      <c r="I38" s="44"/>
      <c r="J38" s="44"/>
      <c r="M38" s="150"/>
      <c r="N38" s="131">
        <f t="shared" si="13"/>
        <v>0</v>
      </c>
      <c r="O38" s="148">
        <f t="shared" si="6"/>
        <v>0</v>
      </c>
      <c r="P38" s="133">
        <f t="shared" si="7"/>
        <v>0</v>
      </c>
      <c r="Q38" s="138"/>
      <c r="R38" s="142" t="b">
        <f t="shared" si="8"/>
        <v>0</v>
      </c>
      <c r="S38" s="14">
        <f t="shared" si="9"/>
        <v>0</v>
      </c>
      <c r="T38" s="14">
        <f t="shared" si="10"/>
        <v>0</v>
      </c>
      <c r="U38" s="14">
        <f t="shared" si="11"/>
        <v>0</v>
      </c>
      <c r="V38" s="143">
        <f t="shared" si="12"/>
        <v>0</v>
      </c>
    </row>
    <row r="39" spans="5:22">
      <c r="E39" s="40"/>
      <c r="F39" s="46"/>
      <c r="G39" s="40"/>
      <c r="H39" s="151"/>
      <c r="I39" s="44"/>
      <c r="J39" s="44"/>
      <c r="M39" s="150"/>
      <c r="N39" s="131">
        <f t="shared" si="13"/>
        <v>0</v>
      </c>
      <c r="O39" s="148">
        <f t="shared" si="6"/>
        <v>0</v>
      </c>
      <c r="P39" s="133">
        <f t="shared" si="7"/>
        <v>0</v>
      </c>
      <c r="Q39" s="138"/>
      <c r="R39" s="142" t="b">
        <f t="shared" si="8"/>
        <v>0</v>
      </c>
      <c r="S39" s="14">
        <f t="shared" si="9"/>
        <v>0</v>
      </c>
      <c r="T39" s="14">
        <f t="shared" si="10"/>
        <v>0</v>
      </c>
      <c r="U39" s="14">
        <f t="shared" si="11"/>
        <v>0</v>
      </c>
      <c r="V39" s="143">
        <f t="shared" si="12"/>
        <v>0</v>
      </c>
    </row>
    <row r="40" spans="5:22">
      <c r="E40" s="40"/>
      <c r="F40" s="46"/>
      <c r="G40" s="40"/>
      <c r="H40" s="151"/>
      <c r="I40" s="44"/>
      <c r="J40" s="44"/>
      <c r="M40" s="150"/>
      <c r="N40" s="131">
        <f t="shared" si="13"/>
        <v>0</v>
      </c>
      <c r="O40" s="148">
        <f t="shared" si="6"/>
        <v>0</v>
      </c>
      <c r="P40" s="133">
        <f t="shared" si="7"/>
        <v>0</v>
      </c>
      <c r="Q40" s="138"/>
      <c r="R40" s="142" t="b">
        <f t="shared" si="8"/>
        <v>0</v>
      </c>
      <c r="S40" s="14">
        <f t="shared" si="9"/>
        <v>0</v>
      </c>
      <c r="T40" s="14">
        <f t="shared" si="10"/>
        <v>0</v>
      </c>
      <c r="U40" s="14">
        <f t="shared" si="11"/>
        <v>0</v>
      </c>
      <c r="V40" s="143">
        <f t="shared" si="12"/>
        <v>0</v>
      </c>
    </row>
    <row r="41" spans="5:22">
      <c r="M41" s="131"/>
      <c r="N41" s="131"/>
      <c r="O41" s="132"/>
      <c r="P41" s="133"/>
      <c r="Q41" s="138"/>
      <c r="R41" s="142"/>
      <c r="S41" s="10"/>
      <c r="T41" s="10"/>
      <c r="U41" s="10"/>
      <c r="V41" s="144"/>
    </row>
    <row r="42" spans="5:22" ht="15.75" thickBot="1">
      <c r="M42" s="6">
        <f>SUM(M19:M41)</f>
        <v>0</v>
      </c>
      <c r="N42" s="6">
        <f>SUM(N19:N41)</f>
        <v>0</v>
      </c>
      <c r="O42" s="6">
        <f>SUM(O19:O41)</f>
        <v>0</v>
      </c>
      <c r="P42" s="6">
        <f>SUM(P19:P41)</f>
        <v>0</v>
      </c>
      <c r="Q42" s="4"/>
      <c r="R42" s="145"/>
      <c r="S42" s="146">
        <f>SUM(S19:S41)</f>
        <v>0</v>
      </c>
      <c r="T42" s="146">
        <f>SUM(T19:T41)</f>
        <v>0</v>
      </c>
      <c r="U42" s="146">
        <f>SUM(U19:U41)</f>
        <v>0</v>
      </c>
      <c r="V42" s="146">
        <f>SUM(V19:V41)</f>
        <v>0</v>
      </c>
    </row>
    <row r="43" spans="5:22" ht="15.75" thickTop="1"/>
    <row r="44" spans="5:22">
      <c r="Q44" s="4"/>
      <c r="R44" s="128"/>
    </row>
    <row r="45" spans="5:22">
      <c r="M45" s="36" t="s">
        <v>33</v>
      </c>
      <c r="N45" s="135">
        <f>+T42</f>
        <v>0</v>
      </c>
      <c r="O45" s="117"/>
      <c r="P45" s="127" t="s">
        <v>99</v>
      </c>
      <c r="R45" s="128"/>
    </row>
    <row r="46" spans="5:22">
      <c r="M46" s="36" t="s">
        <v>98</v>
      </c>
      <c r="N46" s="149">
        <f>+V42</f>
        <v>0</v>
      </c>
      <c r="O46" s="37" t="s">
        <v>97</v>
      </c>
      <c r="P46" s="127" t="s">
        <v>99</v>
      </c>
    </row>
    <row r="47" spans="5:22">
      <c r="M47" s="36" t="s">
        <v>33</v>
      </c>
      <c r="N47" s="135">
        <f>+S42</f>
        <v>0</v>
      </c>
      <c r="O47" s="117"/>
      <c r="P47" s="127" t="s">
        <v>100</v>
      </c>
    </row>
    <row r="48" spans="5:22">
      <c r="M48" s="36" t="s">
        <v>98</v>
      </c>
      <c r="N48" s="149">
        <f>+U42</f>
        <v>0</v>
      </c>
      <c r="O48" s="37" t="s">
        <v>97</v>
      </c>
      <c r="P48" s="127" t="s">
        <v>100</v>
      </c>
    </row>
    <row r="49" spans="12:16">
      <c r="M49" s="36" t="s">
        <v>111</v>
      </c>
      <c r="N49" s="149">
        <f>IF($D$17="Yes",0,(+M42-N42-O42))</f>
        <v>0</v>
      </c>
      <c r="O49" s="117"/>
      <c r="P49" s="127" t="s">
        <v>112</v>
      </c>
    </row>
    <row r="50" spans="12:16">
      <c r="M50" s="36" t="s">
        <v>114</v>
      </c>
      <c r="N50" s="135">
        <f>IF(D17="Yes",P42,0)</f>
        <v>0</v>
      </c>
      <c r="O50" s="42"/>
      <c r="P50" s="127" t="s">
        <v>113</v>
      </c>
    </row>
    <row r="51" spans="12:16" ht="15.75" thickBot="1">
      <c r="M51" s="2"/>
      <c r="N51" s="38">
        <f>SUM(N45:N50)</f>
        <v>0</v>
      </c>
      <c r="P51" s="127"/>
    </row>
    <row r="52" spans="12:16" ht="15.75" thickTop="1">
      <c r="M52" s="63"/>
      <c r="N52" s="35"/>
      <c r="O52" s="35"/>
      <c r="P52" s="35"/>
    </row>
    <row r="53" spans="12:16">
      <c r="L53" s="63"/>
      <c r="M53" s="63"/>
      <c r="N53" s="35"/>
      <c r="O53" s="35"/>
      <c r="P53" s="35"/>
    </row>
  </sheetData>
  <mergeCells count="4">
    <mergeCell ref="N17:P17"/>
    <mergeCell ref="B16:C16"/>
    <mergeCell ref="D9:H9"/>
    <mergeCell ref="R17:V17"/>
  </mergeCells>
  <phoneticPr fontId="0" type="noConversion"/>
  <dataValidations count="1">
    <dataValidation type="list" allowBlank="1" showInputMessage="1" showErrorMessage="1" sqref="D13 D15:D17">
      <formula1>"Yes, No"</formula1>
    </dataValidation>
  </dataValidations>
  <printOptions horizontalCentered="1" gridLines="1"/>
  <pageMargins left="0.5" right="0.5" top="0.75" bottom="0.75" header="0.3" footer="0.3"/>
  <pageSetup scale="53" orientation="landscape" r:id="rId1"/>
  <headerFooter>
    <oddFooter>&amp;L&amp;Z&amp;F&amp;RPrinted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opLeftCell="A13" zoomScaleNormal="100" workbookViewId="0">
      <selection activeCell="B28" sqref="B28:C32"/>
    </sheetView>
  </sheetViews>
  <sheetFormatPr defaultRowHeight="15"/>
  <cols>
    <col min="2" max="2" width="24" customWidth="1"/>
    <col min="3" max="3" width="19.5703125" customWidth="1"/>
    <col min="4" max="4" width="14.140625" customWidth="1"/>
    <col min="6" max="6" width="21.7109375" customWidth="1"/>
    <col min="7" max="7" width="17" customWidth="1"/>
    <col min="8" max="8" width="12.5703125" customWidth="1"/>
    <col min="10" max="10" width="17.5703125" customWidth="1"/>
    <col min="11" max="11" width="12.28515625" customWidth="1"/>
    <col min="12" max="12" width="18.7109375" customWidth="1"/>
    <col min="14" max="14" width="15.28515625" customWidth="1"/>
    <col min="15" max="15" width="13.5703125" customWidth="1"/>
  </cols>
  <sheetData>
    <row r="1" spans="1:8" ht="18.75">
      <c r="A1" s="47" t="s">
        <v>41</v>
      </c>
    </row>
    <row r="3" spans="1:8" ht="30" customHeight="1">
      <c r="A3" s="161" t="s">
        <v>35</v>
      </c>
      <c r="B3" s="161"/>
      <c r="C3" s="161"/>
      <c r="D3" s="161"/>
      <c r="E3" s="161"/>
      <c r="F3" s="161"/>
      <c r="G3" s="161"/>
      <c r="H3" s="161"/>
    </row>
    <row r="4" spans="1:8">
      <c r="A4" s="1"/>
    </row>
    <row r="6" spans="1:8">
      <c r="B6" s="158" t="s">
        <v>14</v>
      </c>
      <c r="C6" s="159"/>
      <c r="D6" s="160"/>
      <c r="F6" s="158" t="s">
        <v>22</v>
      </c>
      <c r="G6" s="159"/>
      <c r="H6" s="160"/>
    </row>
    <row r="7" spans="1:8">
      <c r="A7" s="1"/>
      <c r="B7" s="21" t="s">
        <v>15</v>
      </c>
      <c r="C7" s="21" t="s">
        <v>16</v>
      </c>
      <c r="D7" s="21" t="s">
        <v>17</v>
      </c>
      <c r="F7" s="21" t="s">
        <v>15</v>
      </c>
      <c r="G7" s="21" t="s">
        <v>16</v>
      </c>
      <c r="H7" s="21" t="s">
        <v>17</v>
      </c>
    </row>
    <row r="8" spans="1:8">
      <c r="A8">
        <v>1</v>
      </c>
      <c r="B8" s="125"/>
      <c r="C8" s="125"/>
      <c r="D8" s="40"/>
      <c r="E8">
        <v>1</v>
      </c>
      <c r="F8" s="40"/>
      <c r="G8" s="40"/>
      <c r="H8" s="40"/>
    </row>
    <row r="9" spans="1:8">
      <c r="A9">
        <v>2</v>
      </c>
      <c r="B9" s="40"/>
      <c r="C9" s="40"/>
      <c r="D9" s="40"/>
      <c r="E9">
        <v>2</v>
      </c>
      <c r="F9" s="40"/>
      <c r="G9" s="40"/>
      <c r="H9" s="40"/>
    </row>
    <row r="10" spans="1:8">
      <c r="A10">
        <v>3</v>
      </c>
      <c r="B10" s="40"/>
      <c r="C10" s="40"/>
      <c r="D10" s="40"/>
      <c r="E10">
        <v>3</v>
      </c>
      <c r="F10" s="40"/>
      <c r="G10" s="40"/>
      <c r="H10" s="40"/>
    </row>
    <row r="11" spans="1:8">
      <c r="A11">
        <v>4</v>
      </c>
      <c r="B11" s="40"/>
      <c r="C11" s="40"/>
      <c r="D11" s="40"/>
      <c r="E11">
        <v>4</v>
      </c>
      <c r="F11" s="40"/>
      <c r="G11" s="40"/>
      <c r="H11" s="40"/>
    </row>
    <row r="12" spans="1:8">
      <c r="A12">
        <v>5</v>
      </c>
      <c r="B12" s="40"/>
      <c r="C12" s="40"/>
      <c r="D12" s="40"/>
      <c r="E12">
        <v>5</v>
      </c>
      <c r="F12" s="40"/>
      <c r="G12" s="40"/>
      <c r="H12" s="40"/>
    </row>
    <row r="13" spans="1:8">
      <c r="A13">
        <v>6</v>
      </c>
      <c r="B13" s="40"/>
      <c r="C13" s="40"/>
      <c r="D13" s="40"/>
      <c r="E13">
        <v>6</v>
      </c>
      <c r="F13" s="40"/>
      <c r="G13" s="40"/>
      <c r="H13" s="40"/>
    </row>
    <row r="14" spans="1:8">
      <c r="A14">
        <v>7</v>
      </c>
      <c r="B14" s="40"/>
      <c r="C14" s="40"/>
      <c r="D14" s="40"/>
      <c r="E14">
        <v>7</v>
      </c>
      <c r="F14" s="40"/>
      <c r="G14" s="40"/>
      <c r="H14" s="40"/>
    </row>
    <row r="15" spans="1:8">
      <c r="A15">
        <v>8</v>
      </c>
      <c r="B15" s="40"/>
      <c r="C15" s="40"/>
      <c r="D15" s="40"/>
      <c r="E15">
        <v>8</v>
      </c>
      <c r="F15" s="40"/>
      <c r="G15" s="40"/>
      <c r="H15" s="40"/>
    </row>
    <row r="16" spans="1:8">
      <c r="A16">
        <v>9</v>
      </c>
      <c r="B16" s="40"/>
      <c r="C16" s="40"/>
      <c r="D16" s="40"/>
      <c r="E16">
        <v>9</v>
      </c>
      <c r="F16" s="40"/>
      <c r="G16" s="40"/>
      <c r="H16" s="40"/>
    </row>
    <row r="17" spans="1:8">
      <c r="A17">
        <v>10</v>
      </c>
      <c r="B17" s="40"/>
      <c r="C17" s="40"/>
      <c r="D17" s="40"/>
      <c r="E17">
        <v>10</v>
      </c>
      <c r="F17" s="40"/>
      <c r="G17" s="40"/>
      <c r="H17" s="40"/>
    </row>
    <row r="18" spans="1:8">
      <c r="A18">
        <v>11</v>
      </c>
      <c r="B18" s="40"/>
      <c r="C18" s="40"/>
      <c r="D18" s="40"/>
      <c r="E18">
        <v>11</v>
      </c>
      <c r="F18" s="40"/>
      <c r="G18" s="40"/>
      <c r="H18" s="40"/>
    </row>
    <row r="19" spans="1:8">
      <c r="A19">
        <v>12</v>
      </c>
      <c r="B19" s="40"/>
      <c r="C19" s="40"/>
      <c r="D19" s="40"/>
      <c r="E19">
        <v>12</v>
      </c>
      <c r="F19" s="40"/>
      <c r="G19" s="40"/>
      <c r="H19" s="40"/>
    </row>
    <row r="20" spans="1:8">
      <c r="A20">
        <v>13</v>
      </c>
      <c r="B20" s="40"/>
      <c r="C20" s="40"/>
      <c r="D20" s="40"/>
      <c r="E20">
        <v>13</v>
      </c>
      <c r="F20" s="40"/>
      <c r="G20" s="40"/>
      <c r="H20" s="40"/>
    </row>
    <row r="21" spans="1:8">
      <c r="A21">
        <v>14</v>
      </c>
      <c r="B21" s="40"/>
      <c r="C21" s="40"/>
      <c r="D21" s="40"/>
      <c r="E21">
        <v>14</v>
      </c>
      <c r="F21" s="40"/>
      <c r="G21" s="40"/>
      <c r="H21" s="40"/>
    </row>
    <row r="22" spans="1:8">
      <c r="A22">
        <v>15</v>
      </c>
      <c r="B22" s="40"/>
      <c r="C22" s="40"/>
      <c r="D22" s="40"/>
      <c r="E22">
        <v>15</v>
      </c>
      <c r="F22" s="40"/>
      <c r="G22" s="40"/>
      <c r="H22" s="40"/>
    </row>
    <row r="23" spans="1:8">
      <c r="D23" s="22">
        <f>SUM(D8:D19)</f>
        <v>0</v>
      </c>
      <c r="H23" s="22">
        <f>SUM(H8:H10)</f>
        <v>0</v>
      </c>
    </row>
    <row r="26" spans="1:8">
      <c r="B26" s="158" t="s">
        <v>19</v>
      </c>
      <c r="C26" s="159"/>
      <c r="D26" s="160"/>
    </row>
    <row r="27" spans="1:8">
      <c r="B27" s="21" t="s">
        <v>15</v>
      </c>
      <c r="C27" s="21" t="s">
        <v>16</v>
      </c>
      <c r="D27" s="21" t="s">
        <v>17</v>
      </c>
    </row>
    <row r="28" spans="1:8">
      <c r="A28">
        <v>1</v>
      </c>
      <c r="B28" s="40"/>
      <c r="C28" s="40"/>
      <c r="D28" s="41"/>
    </row>
    <row r="29" spans="1:8">
      <c r="A29">
        <v>2</v>
      </c>
      <c r="B29" s="40"/>
      <c r="C29" s="40"/>
      <c r="D29" s="40"/>
    </row>
    <row r="30" spans="1:8">
      <c r="A30">
        <v>3</v>
      </c>
      <c r="B30" s="40"/>
      <c r="C30" s="40"/>
      <c r="D30" s="40"/>
    </row>
    <row r="31" spans="1:8">
      <c r="A31">
        <v>4</v>
      </c>
      <c r="B31" s="40"/>
      <c r="C31" s="40"/>
      <c r="D31" s="40"/>
    </row>
    <row r="32" spans="1:8">
      <c r="A32">
        <v>5</v>
      </c>
      <c r="B32" s="40"/>
      <c r="C32" s="40"/>
      <c r="D32" s="40"/>
    </row>
    <row r="33" spans="2:8">
      <c r="D33" s="22">
        <f>SUM(D28:D32)</f>
        <v>0</v>
      </c>
      <c r="G33" s="20" t="s">
        <v>29</v>
      </c>
      <c r="H33" s="42">
        <v>0</v>
      </c>
    </row>
    <row r="35" spans="2:8">
      <c r="B35" s="2"/>
      <c r="G35" s="20" t="s">
        <v>34</v>
      </c>
      <c r="H35" s="43">
        <f>H33+H23+D23+D33</f>
        <v>0</v>
      </c>
    </row>
    <row r="37" spans="2:8">
      <c r="G37" s="20" t="s">
        <v>28</v>
      </c>
      <c r="H37" s="29">
        <f>Income!O42</f>
        <v>0</v>
      </c>
    </row>
    <row r="38" spans="2:8">
      <c r="H38" s="19"/>
    </row>
    <row r="39" spans="2:8" ht="15.75" thickBot="1">
      <c r="G39" s="20" t="s">
        <v>18</v>
      </c>
      <c r="H39" s="23">
        <f>H35+H37</f>
        <v>0</v>
      </c>
    </row>
    <row r="40" spans="2:8" ht="15.75" thickTop="1"/>
  </sheetData>
  <mergeCells count="4">
    <mergeCell ref="B26:D26"/>
    <mergeCell ref="B6:D6"/>
    <mergeCell ref="F6:H6"/>
    <mergeCell ref="A3:H3"/>
  </mergeCells>
  <phoneticPr fontId="0" type="noConversion"/>
  <pageMargins left="0.7" right="0.7" top="0.75" bottom="0.75" header="0.3" footer="0.3"/>
  <pageSetup scale="7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workbookViewId="0">
      <selection activeCell="F68" sqref="F68"/>
    </sheetView>
  </sheetViews>
  <sheetFormatPr defaultRowHeight="15"/>
  <cols>
    <col min="2" max="2" width="35.7109375" customWidth="1"/>
    <col min="3" max="3" width="11.5703125" customWidth="1"/>
    <col min="4" max="4" width="14" customWidth="1"/>
    <col min="5" max="5" width="28.140625" customWidth="1"/>
    <col min="6" max="6" width="26" customWidth="1"/>
    <col min="7" max="7" width="13.7109375" customWidth="1"/>
    <col min="8" max="8" width="5.42578125" customWidth="1"/>
    <col min="9" max="9" width="6.85546875" customWidth="1"/>
    <col min="10" max="10" width="12.42578125" bestFit="1" customWidth="1"/>
  </cols>
  <sheetData>
    <row r="1" spans="1:18" ht="18.75">
      <c r="A1" s="47" t="s">
        <v>85</v>
      </c>
    </row>
    <row r="3" spans="1:18" ht="22.5" customHeight="1">
      <c r="A3" s="162" t="s">
        <v>84</v>
      </c>
      <c r="B3" s="162"/>
      <c r="C3" s="162"/>
      <c r="D3" s="162"/>
      <c r="E3" s="162"/>
      <c r="F3" s="162"/>
      <c r="G3" s="162"/>
      <c r="H3" s="162"/>
      <c r="I3" s="162"/>
      <c r="J3" s="162"/>
    </row>
    <row r="5" spans="1:18" ht="21" customHeight="1" thickBot="1">
      <c r="A5" s="55" t="s">
        <v>74</v>
      </c>
    </row>
    <row r="6" spans="1:18" ht="21" customHeight="1" thickTop="1" thickBot="1">
      <c r="A6" s="55"/>
      <c r="C6" s="163" t="s">
        <v>60</v>
      </c>
      <c r="D6" s="164"/>
      <c r="E6" s="163" t="s">
        <v>61</v>
      </c>
      <c r="F6" s="165"/>
      <c r="G6" s="165"/>
      <c r="H6" s="165"/>
      <c r="I6" s="165"/>
      <c r="J6" s="164"/>
      <c r="K6" s="104"/>
    </row>
    <row r="7" spans="1:18" s="1" customFormat="1" ht="67.5" customHeight="1" thickTop="1">
      <c r="B7" s="7" t="s">
        <v>51</v>
      </c>
      <c r="C7" s="70" t="s">
        <v>55</v>
      </c>
      <c r="D7" s="71" t="s">
        <v>52</v>
      </c>
      <c r="E7" s="70" t="s">
        <v>53</v>
      </c>
      <c r="F7" s="54" t="s">
        <v>0</v>
      </c>
      <c r="G7" s="7" t="s">
        <v>1</v>
      </c>
      <c r="H7" s="7" t="s">
        <v>2</v>
      </c>
      <c r="I7" s="7" t="s">
        <v>3</v>
      </c>
      <c r="J7" s="78" t="s">
        <v>67</v>
      </c>
      <c r="K7" s="105"/>
      <c r="L7" s="57"/>
      <c r="M7" s="58"/>
      <c r="N7" s="58"/>
      <c r="O7" s="58"/>
      <c r="P7" s="58"/>
      <c r="Q7" s="56"/>
      <c r="R7" s="56"/>
    </row>
    <row r="8" spans="1:18">
      <c r="A8" t="s">
        <v>57</v>
      </c>
      <c r="B8" s="91" t="s">
        <v>58</v>
      </c>
      <c r="C8" s="92">
        <v>4.87</v>
      </c>
      <c r="D8" s="93" t="s">
        <v>59</v>
      </c>
      <c r="E8" s="94"/>
      <c r="F8" s="95"/>
      <c r="G8" s="95"/>
      <c r="H8" s="95"/>
      <c r="I8" s="96"/>
      <c r="J8" s="98"/>
      <c r="K8" s="106"/>
      <c r="L8" s="59"/>
      <c r="M8" s="60"/>
      <c r="N8" s="60"/>
      <c r="O8" s="61"/>
      <c r="P8" s="66"/>
      <c r="Q8" s="62"/>
      <c r="R8" s="10"/>
    </row>
    <row r="9" spans="1:18">
      <c r="A9" t="s">
        <v>57</v>
      </c>
      <c r="B9" s="91" t="s">
        <v>62</v>
      </c>
      <c r="C9" s="92"/>
      <c r="D9" s="93"/>
      <c r="E9" s="99" t="s">
        <v>66</v>
      </c>
      <c r="F9" s="100" t="s">
        <v>63</v>
      </c>
      <c r="G9" s="100" t="s">
        <v>64</v>
      </c>
      <c r="H9" s="100" t="s">
        <v>65</v>
      </c>
      <c r="I9" s="96">
        <v>78626</v>
      </c>
      <c r="J9" s="98">
        <v>25</v>
      </c>
      <c r="K9" s="106"/>
      <c r="L9" s="59"/>
      <c r="M9" s="60"/>
      <c r="N9" s="60"/>
      <c r="O9" s="61"/>
      <c r="P9" s="66"/>
      <c r="Q9" s="62"/>
      <c r="R9" s="10"/>
    </row>
    <row r="10" spans="1:18">
      <c r="A10">
        <v>1</v>
      </c>
      <c r="B10" s="121"/>
      <c r="C10" s="72"/>
      <c r="D10" s="73"/>
      <c r="E10" s="120"/>
      <c r="F10" s="79"/>
      <c r="G10" s="79"/>
      <c r="H10" s="79"/>
      <c r="I10" s="80"/>
      <c r="J10" s="84"/>
      <c r="K10" s="106"/>
      <c r="L10" s="59"/>
      <c r="M10" s="60"/>
      <c r="N10" s="60"/>
      <c r="O10" s="61"/>
      <c r="P10" s="66"/>
      <c r="Q10" s="62"/>
      <c r="R10" s="10"/>
    </row>
    <row r="11" spans="1:18">
      <c r="A11">
        <f>A10+1</f>
        <v>2</v>
      </c>
      <c r="B11" s="121"/>
      <c r="C11" s="72"/>
      <c r="D11" s="74"/>
      <c r="E11" s="120"/>
      <c r="F11" s="79"/>
      <c r="G11" s="79"/>
      <c r="H11" s="79"/>
      <c r="I11" s="80"/>
      <c r="J11" s="84"/>
      <c r="K11" s="106"/>
      <c r="L11" s="59"/>
      <c r="M11" s="60"/>
      <c r="N11" s="60"/>
      <c r="O11" s="61"/>
      <c r="P11" s="66"/>
      <c r="Q11" s="62"/>
      <c r="R11" s="10"/>
    </row>
    <row r="12" spans="1:18">
      <c r="A12">
        <f>A11+1</f>
        <v>3</v>
      </c>
      <c r="B12" s="121"/>
      <c r="C12" s="72"/>
      <c r="D12" s="73"/>
      <c r="E12" s="120"/>
      <c r="F12" s="79"/>
      <c r="G12" s="79"/>
      <c r="H12" s="79"/>
      <c r="I12" s="80"/>
      <c r="J12" s="84"/>
      <c r="K12" s="106"/>
      <c r="L12" s="59"/>
      <c r="M12" s="60"/>
      <c r="N12" s="60"/>
      <c r="O12" s="61"/>
      <c r="P12" s="66"/>
      <c r="Q12" s="62"/>
      <c r="R12" s="10"/>
    </row>
    <row r="13" spans="1:18">
      <c r="A13">
        <f t="shared" ref="A13:A33" si="0">A12+1</f>
        <v>4</v>
      </c>
      <c r="B13" s="121"/>
      <c r="C13" s="72"/>
      <c r="D13" s="73"/>
      <c r="E13" s="120"/>
      <c r="F13" s="79"/>
      <c r="G13" s="79"/>
      <c r="H13" s="79"/>
      <c r="I13" s="80"/>
      <c r="J13" s="84"/>
      <c r="K13" s="106"/>
      <c r="L13" s="59"/>
      <c r="M13" s="60"/>
      <c r="N13" s="60"/>
      <c r="O13" s="61"/>
      <c r="P13" s="66"/>
      <c r="Q13" s="62"/>
      <c r="R13" s="10"/>
    </row>
    <row r="14" spans="1:18">
      <c r="A14">
        <f t="shared" si="0"/>
        <v>5</v>
      </c>
      <c r="B14" s="121"/>
      <c r="C14" s="72"/>
      <c r="D14" s="73"/>
      <c r="E14" s="82"/>
      <c r="F14" s="81"/>
      <c r="G14" s="81"/>
      <c r="H14" s="81"/>
      <c r="I14" s="80"/>
      <c r="J14" s="84"/>
      <c r="K14" s="106"/>
      <c r="L14" s="59"/>
      <c r="M14" s="60"/>
      <c r="N14" s="60"/>
      <c r="O14" s="61"/>
      <c r="P14" s="66"/>
      <c r="Q14" s="62"/>
      <c r="R14" s="10"/>
    </row>
    <row r="15" spans="1:18">
      <c r="A15">
        <f t="shared" si="0"/>
        <v>6</v>
      </c>
      <c r="B15" s="121"/>
      <c r="C15" s="75"/>
      <c r="D15" s="76"/>
      <c r="E15" s="82"/>
      <c r="F15" s="81"/>
      <c r="G15" s="81"/>
      <c r="H15" s="81"/>
      <c r="I15" s="80"/>
      <c r="J15" s="84"/>
      <c r="K15" s="106"/>
      <c r="L15" s="59"/>
      <c r="M15" s="60"/>
      <c r="N15" s="60"/>
      <c r="O15" s="61"/>
      <c r="P15" s="66"/>
      <c r="Q15" s="62"/>
      <c r="R15" s="10"/>
    </row>
    <row r="16" spans="1:18">
      <c r="A16">
        <f t="shared" si="0"/>
        <v>7</v>
      </c>
      <c r="B16" s="121"/>
      <c r="C16" s="75"/>
      <c r="D16" s="76"/>
      <c r="E16" s="82"/>
      <c r="F16" s="81"/>
      <c r="G16" s="81"/>
      <c r="H16" s="81"/>
      <c r="I16" s="80"/>
      <c r="J16" s="84"/>
      <c r="K16" s="106"/>
      <c r="L16" s="59"/>
      <c r="M16" s="60"/>
      <c r="N16" s="60"/>
      <c r="O16" s="61"/>
      <c r="P16" s="66"/>
      <c r="Q16" s="62"/>
      <c r="R16" s="10"/>
    </row>
    <row r="17" spans="1:18">
      <c r="A17">
        <f t="shared" si="0"/>
        <v>8</v>
      </c>
      <c r="B17" s="121"/>
      <c r="C17" s="75"/>
      <c r="D17" s="76"/>
      <c r="E17" s="82"/>
      <c r="F17" s="81"/>
      <c r="G17" s="81"/>
      <c r="H17" s="81"/>
      <c r="I17" s="80"/>
      <c r="J17" s="84"/>
      <c r="K17" s="106"/>
      <c r="L17" s="59"/>
      <c r="M17" s="60"/>
      <c r="N17" s="60"/>
      <c r="O17" s="61"/>
      <c r="P17" s="66"/>
      <c r="Q17" s="62"/>
      <c r="R17" s="10"/>
    </row>
    <row r="18" spans="1:18">
      <c r="A18">
        <f t="shared" si="0"/>
        <v>9</v>
      </c>
      <c r="B18" s="121"/>
      <c r="C18" s="75"/>
      <c r="D18" s="76"/>
      <c r="E18" s="82"/>
      <c r="F18" s="81"/>
      <c r="G18" s="81"/>
      <c r="H18" s="81"/>
      <c r="I18" s="80"/>
      <c r="J18" s="84"/>
      <c r="K18" s="106"/>
      <c r="L18" s="59"/>
      <c r="M18" s="60"/>
      <c r="N18" s="60"/>
      <c r="O18" s="61"/>
      <c r="P18" s="66"/>
      <c r="Q18" s="62"/>
      <c r="R18" s="10"/>
    </row>
    <row r="19" spans="1:18">
      <c r="A19">
        <f t="shared" si="0"/>
        <v>10</v>
      </c>
      <c r="B19" s="121"/>
      <c r="C19" s="75"/>
      <c r="D19" s="76"/>
      <c r="E19" s="82"/>
      <c r="F19" s="81"/>
      <c r="G19" s="81"/>
      <c r="H19" s="81"/>
      <c r="I19" s="80"/>
      <c r="J19" s="84"/>
      <c r="K19" s="106"/>
      <c r="L19" s="59"/>
      <c r="M19" s="60"/>
      <c r="N19" s="60"/>
      <c r="O19" s="61"/>
      <c r="P19" s="66"/>
      <c r="Q19" s="62"/>
      <c r="R19" s="10"/>
    </row>
    <row r="20" spans="1:18">
      <c r="A20">
        <f t="shared" si="0"/>
        <v>11</v>
      </c>
      <c r="B20" s="121"/>
      <c r="C20" s="75"/>
      <c r="D20" s="76"/>
      <c r="E20" s="82"/>
      <c r="F20" s="81"/>
      <c r="G20" s="81"/>
      <c r="H20" s="81"/>
      <c r="I20" s="80"/>
      <c r="J20" s="84"/>
      <c r="K20" s="106"/>
      <c r="L20" s="59"/>
      <c r="M20" s="60"/>
      <c r="N20" s="60"/>
      <c r="O20" s="61"/>
      <c r="P20" s="66"/>
      <c r="Q20" s="62"/>
      <c r="R20" s="10"/>
    </row>
    <row r="21" spans="1:18">
      <c r="A21">
        <f t="shared" si="0"/>
        <v>12</v>
      </c>
      <c r="B21" s="121"/>
      <c r="C21" s="75"/>
      <c r="D21" s="76"/>
      <c r="E21" s="82"/>
      <c r="F21" s="81"/>
      <c r="G21" s="81"/>
      <c r="H21" s="81"/>
      <c r="I21" s="80"/>
      <c r="J21" s="84"/>
      <c r="K21" s="106"/>
      <c r="L21" s="59"/>
      <c r="M21" s="60"/>
      <c r="N21" s="60"/>
      <c r="O21" s="61"/>
      <c r="P21" s="66"/>
      <c r="Q21" s="62"/>
      <c r="R21" s="10"/>
    </row>
    <row r="22" spans="1:18">
      <c r="A22">
        <f t="shared" si="0"/>
        <v>13</v>
      </c>
      <c r="B22" s="121"/>
      <c r="C22" s="75"/>
      <c r="D22" s="76"/>
      <c r="E22" s="82"/>
      <c r="F22" s="81"/>
      <c r="G22" s="81"/>
      <c r="H22" s="81"/>
      <c r="I22" s="80"/>
      <c r="J22" s="84"/>
      <c r="K22" s="106"/>
      <c r="L22" s="59"/>
      <c r="M22" s="60"/>
      <c r="N22" s="60"/>
      <c r="O22" s="61"/>
      <c r="P22" s="66"/>
      <c r="Q22" s="62"/>
      <c r="R22" s="10"/>
    </row>
    <row r="23" spans="1:18">
      <c r="A23">
        <f t="shared" si="0"/>
        <v>14</v>
      </c>
      <c r="B23" s="121"/>
      <c r="C23" s="75"/>
      <c r="D23" s="76"/>
      <c r="E23" s="82"/>
      <c r="F23" s="81"/>
      <c r="G23" s="81"/>
      <c r="H23" s="81"/>
      <c r="I23" s="80"/>
      <c r="J23" s="84"/>
      <c r="K23" s="106"/>
      <c r="L23" s="59"/>
      <c r="M23" s="60"/>
      <c r="N23" s="60"/>
      <c r="O23" s="61"/>
      <c r="P23" s="66"/>
      <c r="Q23" s="62"/>
      <c r="R23" s="10"/>
    </row>
    <row r="24" spans="1:18">
      <c r="A24">
        <f t="shared" si="0"/>
        <v>15</v>
      </c>
      <c r="B24" s="122"/>
      <c r="C24" s="75"/>
      <c r="D24" s="76"/>
      <c r="E24" s="82"/>
      <c r="F24" s="81"/>
      <c r="G24" s="81"/>
      <c r="H24" s="81"/>
      <c r="I24" s="80"/>
      <c r="J24" s="84"/>
      <c r="K24" s="106"/>
      <c r="L24" s="59"/>
      <c r="M24" s="60"/>
      <c r="N24" s="60"/>
      <c r="O24" s="61"/>
      <c r="P24" s="66"/>
      <c r="Q24" s="62"/>
      <c r="R24" s="10"/>
    </row>
    <row r="25" spans="1:18">
      <c r="A25">
        <f t="shared" si="0"/>
        <v>16</v>
      </c>
      <c r="B25" s="121"/>
      <c r="C25" s="75"/>
      <c r="D25" s="76"/>
      <c r="E25" s="82"/>
      <c r="F25" s="81"/>
      <c r="G25" s="81"/>
      <c r="H25" s="81"/>
      <c r="I25" s="80"/>
      <c r="J25" s="84"/>
      <c r="K25" s="106"/>
      <c r="L25" s="59"/>
      <c r="M25" s="60"/>
      <c r="N25" s="60"/>
      <c r="O25" s="61"/>
      <c r="P25" s="66"/>
      <c r="Q25" s="62"/>
      <c r="R25" s="10"/>
    </row>
    <row r="26" spans="1:18">
      <c r="A26">
        <f t="shared" si="0"/>
        <v>17</v>
      </c>
      <c r="B26" s="121"/>
      <c r="C26" s="75"/>
      <c r="D26" s="76"/>
      <c r="E26" s="82"/>
      <c r="F26" s="81"/>
      <c r="G26" s="81"/>
      <c r="H26" s="81"/>
      <c r="I26" s="80"/>
      <c r="J26" s="84"/>
      <c r="K26" s="106"/>
      <c r="L26" s="59"/>
      <c r="M26" s="60"/>
      <c r="N26" s="60"/>
      <c r="O26" s="61"/>
      <c r="P26" s="66"/>
      <c r="Q26" s="62"/>
      <c r="R26" s="10"/>
    </row>
    <row r="27" spans="1:18">
      <c r="A27">
        <f t="shared" si="0"/>
        <v>18</v>
      </c>
      <c r="B27" s="121"/>
      <c r="C27" s="75"/>
      <c r="D27" s="76"/>
      <c r="E27" s="82"/>
      <c r="F27" s="81"/>
      <c r="G27" s="81"/>
      <c r="H27" s="81"/>
      <c r="I27" s="80"/>
      <c r="J27" s="84"/>
      <c r="K27" s="106"/>
      <c r="L27" s="59"/>
      <c r="M27" s="60"/>
      <c r="N27" s="60"/>
      <c r="O27" s="61"/>
      <c r="P27" s="66"/>
      <c r="Q27" s="62"/>
      <c r="R27" s="10"/>
    </row>
    <row r="28" spans="1:18">
      <c r="A28">
        <f t="shared" si="0"/>
        <v>19</v>
      </c>
      <c r="B28" s="121"/>
      <c r="C28" s="75"/>
      <c r="D28" s="76"/>
      <c r="E28" s="82"/>
      <c r="F28" s="81"/>
      <c r="G28" s="81"/>
      <c r="H28" s="81"/>
      <c r="I28" s="80"/>
      <c r="J28" s="84"/>
      <c r="K28" s="106"/>
      <c r="L28" s="59"/>
      <c r="M28" s="60"/>
      <c r="N28" s="60"/>
      <c r="O28" s="61"/>
      <c r="P28" s="66"/>
      <c r="Q28" s="62"/>
      <c r="R28" s="10"/>
    </row>
    <row r="29" spans="1:18">
      <c r="A29">
        <f t="shared" si="0"/>
        <v>20</v>
      </c>
      <c r="B29" s="121"/>
      <c r="C29" s="75"/>
      <c r="D29" s="76"/>
      <c r="E29" s="82"/>
      <c r="F29" s="81"/>
      <c r="G29" s="81"/>
      <c r="H29" s="81"/>
      <c r="I29" s="80"/>
      <c r="J29" s="84"/>
      <c r="K29" s="106"/>
      <c r="L29" s="59"/>
      <c r="M29" s="60"/>
      <c r="N29" s="60"/>
      <c r="O29" s="61"/>
      <c r="P29" s="66"/>
      <c r="Q29" s="62"/>
      <c r="R29" s="10"/>
    </row>
    <row r="30" spans="1:18">
      <c r="A30">
        <f t="shared" si="0"/>
        <v>21</v>
      </c>
      <c r="B30" s="122"/>
      <c r="C30" s="75"/>
      <c r="D30" s="76"/>
      <c r="E30" s="82"/>
      <c r="F30" s="81"/>
      <c r="G30" s="81"/>
      <c r="H30" s="81"/>
      <c r="I30" s="80"/>
      <c r="J30" s="84"/>
      <c r="K30" s="106"/>
      <c r="L30" s="59"/>
      <c r="M30" s="60"/>
      <c r="N30" s="60"/>
      <c r="O30" s="61"/>
      <c r="P30" s="66"/>
      <c r="Q30" s="62"/>
      <c r="R30" s="10"/>
    </row>
    <row r="31" spans="1:18">
      <c r="A31">
        <f t="shared" si="0"/>
        <v>22</v>
      </c>
      <c r="B31" s="121"/>
      <c r="C31" s="75"/>
      <c r="D31" s="76"/>
      <c r="E31" s="82"/>
      <c r="F31" s="81"/>
      <c r="G31" s="81"/>
      <c r="H31" s="81"/>
      <c r="I31" s="80"/>
      <c r="J31" s="84"/>
      <c r="K31" s="106"/>
      <c r="L31" s="59"/>
      <c r="M31" s="60"/>
      <c r="N31" s="60"/>
      <c r="O31" s="61"/>
      <c r="P31" s="66"/>
      <c r="Q31" s="62"/>
      <c r="R31" s="10"/>
    </row>
    <row r="32" spans="1:18">
      <c r="A32">
        <f t="shared" si="0"/>
        <v>23</v>
      </c>
      <c r="B32" s="121"/>
      <c r="C32" s="75"/>
      <c r="D32" s="76"/>
      <c r="E32" s="82"/>
      <c r="F32" s="81"/>
      <c r="G32" s="81"/>
      <c r="H32" s="81"/>
      <c r="I32" s="80"/>
      <c r="J32" s="84"/>
      <c r="K32" s="106"/>
      <c r="L32" s="59"/>
      <c r="M32" s="60"/>
      <c r="N32" s="60"/>
      <c r="O32" s="61"/>
      <c r="P32" s="66"/>
      <c r="Q32" s="62"/>
      <c r="R32" s="10"/>
    </row>
    <row r="33" spans="1:18">
      <c r="A33">
        <f t="shared" si="0"/>
        <v>24</v>
      </c>
      <c r="B33" s="121"/>
      <c r="C33" s="75"/>
      <c r="D33" s="76"/>
      <c r="E33" s="82"/>
      <c r="F33" s="81"/>
      <c r="G33" s="81"/>
      <c r="H33" s="81"/>
      <c r="I33" s="80"/>
      <c r="J33" s="84"/>
      <c r="K33" s="106"/>
      <c r="L33" s="59"/>
      <c r="M33" s="60"/>
      <c r="N33" s="60"/>
      <c r="O33" s="61"/>
      <c r="P33" s="66"/>
      <c r="Q33" s="62"/>
      <c r="R33" s="10"/>
    </row>
    <row r="34" spans="1:18" s="63" customFormat="1">
      <c r="B34" s="116" t="s">
        <v>86</v>
      </c>
      <c r="C34" s="69">
        <f>SUM(C8:C33)</f>
        <v>4.87</v>
      </c>
      <c r="D34" s="64"/>
      <c r="E34" s="64"/>
      <c r="F34" s="64"/>
      <c r="G34" s="64"/>
      <c r="H34" s="64"/>
      <c r="I34" s="77"/>
      <c r="J34" s="115">
        <f>SUM(J10:J33)</f>
        <v>0</v>
      </c>
      <c r="K34" s="64"/>
      <c r="L34" s="65"/>
      <c r="M34" s="60"/>
      <c r="N34" s="60"/>
      <c r="O34" s="61"/>
      <c r="P34" s="66"/>
      <c r="Q34" s="67"/>
      <c r="R34" s="68"/>
    </row>
    <row r="35" spans="1:18" s="63" customFormat="1">
      <c r="B35" s="114"/>
      <c r="C35" s="69"/>
      <c r="D35" s="64"/>
      <c r="E35" s="64"/>
      <c r="F35" s="64"/>
      <c r="G35" s="64"/>
      <c r="H35" s="64"/>
      <c r="I35" s="77"/>
      <c r="J35" s="64"/>
      <c r="K35" s="64"/>
      <c r="L35" s="65"/>
      <c r="M35" s="60"/>
      <c r="N35" s="60"/>
      <c r="O35" s="61"/>
      <c r="P35" s="66"/>
      <c r="Q35" s="67"/>
      <c r="R35" s="68"/>
    </row>
    <row r="36" spans="1:18" ht="20.25" customHeight="1" thickBot="1">
      <c r="A36" s="55" t="s">
        <v>56</v>
      </c>
    </row>
    <row r="37" spans="1:18" s="1" customFormat="1" ht="67.5" customHeight="1" thickTop="1">
      <c r="B37" s="7" t="s">
        <v>54</v>
      </c>
      <c r="C37" s="85" t="s">
        <v>75</v>
      </c>
      <c r="D37" s="86" t="s">
        <v>79</v>
      </c>
      <c r="E37" s="86" t="s">
        <v>68</v>
      </c>
      <c r="F37" s="86" t="s">
        <v>0</v>
      </c>
      <c r="G37" s="87" t="s">
        <v>1</v>
      </c>
      <c r="H37" s="87" t="s">
        <v>2</v>
      </c>
      <c r="I37" s="87" t="s">
        <v>3</v>
      </c>
      <c r="J37" s="103" t="s">
        <v>77</v>
      </c>
      <c r="K37" s="88" t="s">
        <v>76</v>
      </c>
      <c r="L37" s="102"/>
      <c r="M37" s="58"/>
      <c r="N37" s="58"/>
      <c r="O37" s="58"/>
      <c r="P37" s="58"/>
    </row>
    <row r="38" spans="1:18">
      <c r="A38" t="s">
        <v>57</v>
      </c>
      <c r="B38" s="90" t="s">
        <v>58</v>
      </c>
      <c r="C38" s="92">
        <v>10</v>
      </c>
      <c r="D38" s="107">
        <f>C8</f>
        <v>4.87</v>
      </c>
      <c r="E38" s="99" t="s">
        <v>69</v>
      </c>
      <c r="F38" s="100" t="s">
        <v>70</v>
      </c>
      <c r="G38" s="100" t="s">
        <v>64</v>
      </c>
      <c r="H38" s="100" t="s">
        <v>65</v>
      </c>
      <c r="I38" s="96">
        <v>78628</v>
      </c>
      <c r="J38" s="97" t="s">
        <v>32</v>
      </c>
      <c r="K38" s="101">
        <v>5798</v>
      </c>
      <c r="L38" s="45"/>
      <c r="M38" s="60"/>
      <c r="N38" s="60"/>
      <c r="O38" s="61"/>
      <c r="P38" s="66"/>
      <c r="Q38" s="28"/>
    </row>
    <row r="39" spans="1:18">
      <c r="A39" t="s">
        <v>57</v>
      </c>
      <c r="B39" s="90" t="s">
        <v>62</v>
      </c>
      <c r="C39" s="92">
        <v>40</v>
      </c>
      <c r="D39" s="107">
        <f>C9</f>
        <v>0</v>
      </c>
      <c r="E39" s="99" t="s">
        <v>71</v>
      </c>
      <c r="F39" s="100" t="s">
        <v>72</v>
      </c>
      <c r="G39" s="100" t="s">
        <v>73</v>
      </c>
      <c r="H39" s="100" t="s">
        <v>65</v>
      </c>
      <c r="I39" s="96">
        <v>76527</v>
      </c>
      <c r="J39" s="97" t="s">
        <v>78</v>
      </c>
      <c r="K39" s="101"/>
      <c r="L39" s="45"/>
      <c r="M39" s="60"/>
      <c r="N39" s="60"/>
      <c r="O39" s="61"/>
      <c r="P39" s="66"/>
      <c r="Q39" s="28"/>
    </row>
    <row r="40" spans="1:18">
      <c r="A40">
        <v>1</v>
      </c>
      <c r="B40" s="91"/>
      <c r="C40" s="124"/>
      <c r="D40" s="107"/>
      <c r="E40" s="120"/>
      <c r="F40" s="81"/>
      <c r="G40" s="81"/>
      <c r="H40" s="123"/>
      <c r="I40" s="80"/>
      <c r="J40" s="40"/>
      <c r="K40" s="89"/>
      <c r="L40" s="45"/>
      <c r="M40" s="60"/>
      <c r="N40" s="60"/>
      <c r="O40" s="61"/>
      <c r="P40" s="66"/>
      <c r="Q40" s="28"/>
    </row>
    <row r="41" spans="1:18">
      <c r="A41">
        <f>A40+1</f>
        <v>2</v>
      </c>
      <c r="B41" s="91"/>
      <c r="C41" s="72"/>
      <c r="D41" s="107"/>
      <c r="E41" s="120"/>
      <c r="F41" s="123"/>
      <c r="G41" s="123"/>
      <c r="H41" s="123"/>
      <c r="I41" s="80"/>
      <c r="J41" s="40"/>
      <c r="K41" s="89"/>
      <c r="L41" s="45"/>
      <c r="M41" s="60"/>
      <c r="N41" s="60"/>
      <c r="O41" s="61"/>
      <c r="P41" s="66"/>
      <c r="Q41" s="28"/>
    </row>
    <row r="42" spans="1:18">
      <c r="A42">
        <f>A41+1</f>
        <v>3</v>
      </c>
      <c r="B42" s="91"/>
      <c r="C42" s="72"/>
      <c r="D42" s="107"/>
      <c r="E42" s="120"/>
      <c r="F42" s="123"/>
      <c r="G42" s="123"/>
      <c r="H42" s="123"/>
      <c r="I42" s="80"/>
      <c r="J42" s="40"/>
      <c r="K42" s="89"/>
      <c r="L42" s="45"/>
      <c r="M42" s="60"/>
      <c r="N42" s="60"/>
      <c r="O42" s="61"/>
      <c r="P42" s="66"/>
      <c r="Q42" s="28"/>
    </row>
    <row r="43" spans="1:18">
      <c r="A43">
        <f t="shared" ref="A43:A63" si="1">A42+1</f>
        <v>4</v>
      </c>
      <c r="B43" s="91"/>
      <c r="C43" s="72"/>
      <c r="D43" s="107"/>
      <c r="E43" s="120"/>
      <c r="F43" s="123"/>
      <c r="G43" s="123"/>
      <c r="H43" s="123"/>
      <c r="I43" s="80"/>
      <c r="J43" s="40"/>
      <c r="K43" s="89"/>
      <c r="L43" s="45"/>
      <c r="M43" s="60"/>
      <c r="N43" s="60"/>
      <c r="O43" s="61"/>
      <c r="P43" s="66"/>
      <c r="Q43" s="28"/>
    </row>
    <row r="44" spans="1:18">
      <c r="A44">
        <f t="shared" si="1"/>
        <v>5</v>
      </c>
      <c r="B44" s="91"/>
      <c r="C44" s="72"/>
      <c r="D44" s="107"/>
      <c r="E44" s="82"/>
      <c r="F44" s="81"/>
      <c r="G44" s="81"/>
      <c r="H44" s="81"/>
      <c r="I44" s="80"/>
      <c r="J44" s="40"/>
      <c r="K44" s="89"/>
      <c r="L44" s="45"/>
      <c r="M44" s="60"/>
      <c r="N44" s="60"/>
      <c r="O44" s="61"/>
      <c r="P44" s="66"/>
      <c r="Q44" s="28"/>
    </row>
    <row r="45" spans="1:18">
      <c r="A45">
        <f t="shared" si="1"/>
        <v>6</v>
      </c>
      <c r="B45" s="91"/>
      <c r="C45" s="75"/>
      <c r="D45" s="107"/>
      <c r="E45" s="120"/>
      <c r="F45" s="123"/>
      <c r="G45" s="123"/>
      <c r="H45" s="123"/>
      <c r="I45" s="80"/>
      <c r="J45" s="40"/>
      <c r="K45" s="89"/>
      <c r="L45" s="45"/>
      <c r="M45" s="60"/>
      <c r="N45" s="60"/>
      <c r="O45" s="61"/>
      <c r="P45" s="66"/>
      <c r="Q45" s="28"/>
    </row>
    <row r="46" spans="1:18">
      <c r="A46">
        <f t="shared" si="1"/>
        <v>7</v>
      </c>
      <c r="B46" s="91"/>
      <c r="C46" s="75"/>
      <c r="D46" s="107"/>
      <c r="E46" s="82"/>
      <c r="F46" s="81"/>
      <c r="G46" s="81"/>
      <c r="H46" s="81"/>
      <c r="I46" s="80"/>
      <c r="J46" s="40"/>
      <c r="K46" s="89"/>
      <c r="L46" s="45"/>
      <c r="M46" s="60"/>
      <c r="N46" s="60"/>
      <c r="O46" s="61"/>
      <c r="P46" s="66"/>
      <c r="Q46" s="28"/>
    </row>
    <row r="47" spans="1:18">
      <c r="A47">
        <f t="shared" si="1"/>
        <v>8</v>
      </c>
      <c r="B47" s="91"/>
      <c r="C47" s="75"/>
      <c r="D47" s="107"/>
      <c r="E47" s="82"/>
      <c r="F47" s="81"/>
      <c r="G47" s="81"/>
      <c r="H47" s="81"/>
      <c r="I47" s="80"/>
      <c r="J47" s="40"/>
      <c r="K47" s="89"/>
      <c r="L47" s="45"/>
      <c r="M47" s="60"/>
      <c r="N47" s="60"/>
      <c r="O47" s="61"/>
      <c r="P47" s="66"/>
      <c r="Q47" s="28"/>
    </row>
    <row r="48" spans="1:18">
      <c r="A48">
        <f t="shared" si="1"/>
        <v>9</v>
      </c>
      <c r="B48" s="91"/>
      <c r="C48" s="75"/>
      <c r="D48" s="107"/>
      <c r="E48" s="82"/>
      <c r="F48" s="81"/>
      <c r="G48" s="81"/>
      <c r="H48" s="81"/>
      <c r="I48" s="80"/>
      <c r="J48" s="40"/>
      <c r="K48" s="89"/>
      <c r="L48" s="45"/>
      <c r="M48" s="60"/>
      <c r="N48" s="60"/>
      <c r="O48" s="61"/>
      <c r="P48" s="66"/>
      <c r="Q48" s="28"/>
    </row>
    <row r="49" spans="1:18">
      <c r="A49">
        <f t="shared" si="1"/>
        <v>10</v>
      </c>
      <c r="B49" s="91"/>
      <c r="C49" s="75"/>
      <c r="D49" s="107"/>
      <c r="E49" s="82"/>
      <c r="F49" s="81"/>
      <c r="G49" s="81"/>
      <c r="H49" s="81"/>
      <c r="I49" s="80"/>
      <c r="J49" s="40"/>
      <c r="K49" s="89"/>
      <c r="L49" s="45"/>
      <c r="M49" s="60"/>
      <c r="N49" s="60"/>
      <c r="O49" s="61"/>
      <c r="P49" s="66"/>
      <c r="Q49" s="28"/>
    </row>
    <row r="50" spans="1:18">
      <c r="A50">
        <f t="shared" si="1"/>
        <v>11</v>
      </c>
      <c r="B50" s="91"/>
      <c r="C50" s="75"/>
      <c r="D50" s="107"/>
      <c r="E50" s="82"/>
      <c r="F50" s="81"/>
      <c r="G50" s="81"/>
      <c r="H50" s="81"/>
      <c r="I50" s="80"/>
      <c r="J50" s="40"/>
      <c r="K50" s="89"/>
      <c r="L50" s="45"/>
      <c r="M50" s="60"/>
      <c r="N50" s="60"/>
      <c r="O50" s="61"/>
      <c r="P50" s="66"/>
      <c r="Q50" s="28"/>
    </row>
    <row r="51" spans="1:18">
      <c r="A51">
        <f t="shared" si="1"/>
        <v>12</v>
      </c>
      <c r="B51" s="91"/>
      <c r="C51" s="75"/>
      <c r="D51" s="107"/>
      <c r="E51" s="82"/>
      <c r="F51" s="81"/>
      <c r="G51" s="81"/>
      <c r="H51" s="81"/>
      <c r="I51" s="80"/>
      <c r="J51" s="40"/>
      <c r="K51" s="89"/>
      <c r="M51" s="60"/>
      <c r="N51" s="60"/>
      <c r="O51" s="61"/>
      <c r="P51" s="66"/>
      <c r="Q51" s="28"/>
    </row>
    <row r="52" spans="1:18">
      <c r="A52">
        <f t="shared" si="1"/>
        <v>13</v>
      </c>
      <c r="B52" s="91"/>
      <c r="C52" s="75"/>
      <c r="D52" s="107"/>
      <c r="E52" s="120"/>
      <c r="F52" s="123"/>
      <c r="G52" s="123"/>
      <c r="H52" s="123"/>
      <c r="I52" s="80"/>
      <c r="J52" s="40"/>
      <c r="K52" s="89"/>
      <c r="M52" s="60"/>
      <c r="N52" s="60"/>
      <c r="O52" s="61"/>
      <c r="P52" s="66"/>
      <c r="Q52" s="28"/>
    </row>
    <row r="53" spans="1:18">
      <c r="A53">
        <f t="shared" si="1"/>
        <v>14</v>
      </c>
      <c r="B53" s="91"/>
      <c r="C53" s="75"/>
      <c r="D53" s="107"/>
      <c r="E53" s="120"/>
      <c r="F53" s="123"/>
      <c r="G53" s="123"/>
      <c r="H53" s="123"/>
      <c r="I53" s="80"/>
      <c r="J53" s="40"/>
      <c r="K53" s="89"/>
      <c r="M53" s="4"/>
      <c r="N53" s="4"/>
      <c r="O53" s="4"/>
      <c r="P53" s="4"/>
      <c r="Q53" s="3"/>
      <c r="R53" t="s">
        <v>32</v>
      </c>
    </row>
    <row r="54" spans="1:18">
      <c r="A54">
        <f t="shared" si="1"/>
        <v>15</v>
      </c>
      <c r="B54" s="91"/>
      <c r="C54" s="75"/>
      <c r="D54" s="107"/>
      <c r="E54" s="82"/>
      <c r="F54" s="81"/>
      <c r="G54" s="81"/>
      <c r="H54" s="81"/>
      <c r="I54" s="80"/>
      <c r="J54" s="40"/>
      <c r="K54" s="89"/>
    </row>
    <row r="55" spans="1:18">
      <c r="A55">
        <f t="shared" si="1"/>
        <v>16</v>
      </c>
      <c r="B55" s="91"/>
      <c r="C55" s="75"/>
      <c r="D55" s="107"/>
      <c r="E55" s="82"/>
      <c r="F55" s="81"/>
      <c r="G55" s="81"/>
      <c r="H55" s="81"/>
      <c r="I55" s="80"/>
      <c r="J55" s="40"/>
      <c r="K55" s="89"/>
    </row>
    <row r="56" spans="1:18">
      <c r="A56">
        <f t="shared" si="1"/>
        <v>17</v>
      </c>
      <c r="B56" s="91"/>
      <c r="C56" s="75"/>
      <c r="D56" s="107"/>
      <c r="E56" s="82"/>
      <c r="F56" s="81"/>
      <c r="G56" s="81"/>
      <c r="H56" s="81"/>
      <c r="I56" s="80"/>
      <c r="J56" s="40"/>
      <c r="K56" s="89"/>
    </row>
    <row r="57" spans="1:18">
      <c r="A57">
        <f t="shared" si="1"/>
        <v>18</v>
      </c>
      <c r="B57" s="91"/>
      <c r="C57" s="75"/>
      <c r="D57" s="107"/>
      <c r="E57" s="82"/>
      <c r="F57" s="81"/>
      <c r="G57" s="81"/>
      <c r="H57" s="81"/>
      <c r="I57" s="80"/>
      <c r="J57" s="40"/>
      <c r="K57" s="89"/>
    </row>
    <row r="58" spans="1:18">
      <c r="A58">
        <f t="shared" si="1"/>
        <v>19</v>
      </c>
      <c r="B58" s="91"/>
      <c r="C58" s="75"/>
      <c r="D58" s="107"/>
      <c r="E58" s="120"/>
      <c r="F58" s="123"/>
      <c r="G58" s="123"/>
      <c r="H58" s="123"/>
      <c r="I58" s="80"/>
      <c r="J58" s="40"/>
      <c r="K58" s="89"/>
    </row>
    <row r="59" spans="1:18">
      <c r="A59">
        <f t="shared" si="1"/>
        <v>20</v>
      </c>
      <c r="B59" s="91"/>
      <c r="C59" s="75"/>
      <c r="D59" s="107"/>
      <c r="E59" s="82"/>
      <c r="F59" s="81"/>
      <c r="G59" s="81"/>
      <c r="H59" s="81"/>
      <c r="I59" s="80"/>
      <c r="J59" s="40"/>
      <c r="K59" s="89"/>
    </row>
    <row r="60" spans="1:18">
      <c r="A60">
        <f t="shared" si="1"/>
        <v>21</v>
      </c>
      <c r="B60" s="91"/>
      <c r="C60" s="75"/>
      <c r="D60" s="107"/>
      <c r="E60" s="82"/>
      <c r="F60" s="81"/>
      <c r="G60" s="81"/>
      <c r="H60" s="81"/>
      <c r="I60" s="80"/>
      <c r="J60" s="40"/>
      <c r="K60" s="89"/>
    </row>
    <row r="61" spans="1:18">
      <c r="A61">
        <f t="shared" si="1"/>
        <v>22</v>
      </c>
      <c r="B61" s="91"/>
      <c r="C61" s="75"/>
      <c r="D61" s="107"/>
      <c r="E61" s="120"/>
      <c r="F61" s="123"/>
      <c r="G61" s="123"/>
      <c r="H61" s="123"/>
      <c r="I61" s="80"/>
      <c r="J61" s="40"/>
      <c r="K61" s="89"/>
    </row>
    <row r="62" spans="1:18">
      <c r="A62">
        <f t="shared" si="1"/>
        <v>23</v>
      </c>
      <c r="B62" s="91"/>
      <c r="C62" s="75"/>
      <c r="D62" s="107"/>
      <c r="E62" s="82"/>
      <c r="F62" s="81"/>
      <c r="G62" s="81"/>
      <c r="H62" s="81"/>
      <c r="I62" s="80"/>
      <c r="J62" s="40"/>
      <c r="K62" s="89"/>
    </row>
    <row r="63" spans="1:18" ht="15.75" thickBot="1">
      <c r="A63">
        <f t="shared" si="1"/>
        <v>24</v>
      </c>
      <c r="B63" s="91"/>
      <c r="C63" s="75"/>
      <c r="D63" s="107"/>
      <c r="E63" s="82"/>
      <c r="F63" s="81"/>
      <c r="G63" s="81"/>
      <c r="H63" s="81"/>
      <c r="I63" s="80"/>
      <c r="J63" s="40"/>
      <c r="K63" s="89"/>
    </row>
    <row r="64" spans="1:18" ht="15.75" thickBot="1">
      <c r="C64" s="111">
        <f>SUM(C40:C63)</f>
        <v>0</v>
      </c>
      <c r="D64" s="111">
        <f>SUM(D40:D63)</f>
        <v>0</v>
      </c>
    </row>
    <row r="65" spans="3:6" ht="15.75" thickBot="1"/>
    <row r="66" spans="3:6" ht="15.75" thickBot="1">
      <c r="C66" s="112" t="s">
        <v>80</v>
      </c>
      <c r="D66" s="108">
        <f>C64</f>
        <v>0</v>
      </c>
    </row>
    <row r="67" spans="3:6">
      <c r="C67" s="112" t="s">
        <v>81</v>
      </c>
      <c r="D67" s="109">
        <f>D64</f>
        <v>0</v>
      </c>
    </row>
    <row r="68" spans="3:6" ht="15.75" thickBot="1">
      <c r="C68" s="112" t="s">
        <v>82</v>
      </c>
      <c r="D68" s="110">
        <f>D66-D67</f>
        <v>0</v>
      </c>
      <c r="E68" s="113" t="s">
        <v>83</v>
      </c>
      <c r="F68" s="40" t="s">
        <v>90</v>
      </c>
    </row>
    <row r="69" spans="3:6" ht="15.75" thickTop="1"/>
  </sheetData>
  <mergeCells count="3">
    <mergeCell ref="A3:J3"/>
    <mergeCell ref="C6:D6"/>
    <mergeCell ref="E6:J6"/>
  </mergeCells>
  <dataValidations count="2">
    <dataValidation type="list" allowBlank="1" showInputMessage="1" showErrorMessage="1" sqref="J38:J39">
      <formula1>"Cash, Check, CC"</formula1>
    </dataValidation>
    <dataValidation type="list" showInputMessage="1" showErrorMessage="1" sqref="J40:J63">
      <formula1>"Cash, Check, CC, "</formula1>
    </dataValidation>
  </dataValidations>
  <pageMargins left="0.18" right="0.22" top="0.26" bottom="0.21" header="0.3" footer="0.3"/>
  <pageSetup paperSize="5" fitToHeight="2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Income</vt:lpstr>
      <vt:lpstr>Expenses</vt:lpstr>
      <vt:lpstr>Silent Auctions-Auctions</vt:lpstr>
      <vt:lpstr>Expenses!Print_Area</vt:lpstr>
      <vt:lpstr>Income!Print_Area</vt:lpstr>
      <vt:lpstr>'Silent Auctions-Auctions'!Print_Area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taylord</cp:lastModifiedBy>
  <cp:lastPrinted>2013-08-02T14:43:49Z</cp:lastPrinted>
  <dcterms:created xsi:type="dcterms:W3CDTF">2010-01-20T02:30:42Z</dcterms:created>
  <dcterms:modified xsi:type="dcterms:W3CDTF">2013-09-19T20:45:54Z</dcterms:modified>
</cp:coreProperties>
</file>